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ldingconsultantscolombia.sharepoint.com/sites/HCC/Documentos compartidos/HC/2.2 GOP/03. Formatos/2. Capacitación/CAV/"/>
    </mc:Choice>
  </mc:AlternateContent>
  <xr:revisionPtr revIDLastSave="852" documentId="13_ncr:1_{A7A4398F-4630-476B-9363-61D83053804E}" xr6:coauthVersionLast="47" xr6:coauthVersionMax="47" xr10:uidLastSave="{2C21269E-95D4-4564-8E94-60876073CF65}"/>
  <bookViews>
    <workbookView xWindow="-120" yWindow="-120" windowWidth="29040" windowHeight="15840" tabRatio="387" xr2:uid="{00000000-000D-0000-FFFF-FFFF00000000}"/>
  </bookViews>
  <sheets>
    <sheet name="Plan de trabajo" sheetId="60" r:id="rId1"/>
    <sheet name="Curva S" sheetId="65" state="hidden" r:id="rId2"/>
    <sheet name="Informe" sheetId="66" state="hidden" r:id="rId3"/>
    <sheet name="Control de cambios" sheetId="64" r:id="rId4"/>
  </sheets>
  <externalReferences>
    <externalReference r:id="rId5"/>
  </externalReferences>
  <definedNames>
    <definedName name="_xlnm._FilterDatabase" localSheetId="0" hidden="1">'Plan de trabajo'!$B$7:$DY$12</definedName>
    <definedName name="_Toc39569574" localSheetId="0">'Plan de trabajo'!#REF!</definedName>
    <definedName name="_Toc39569575" localSheetId="0">'Plan de trabajo'!#REF!</definedName>
    <definedName name="_Toc39569576" localSheetId="0">'Plan de trabajo'!#REF!</definedName>
    <definedName name="_Toc39569577" localSheetId="0">'Plan de trabajo'!#REF!</definedName>
    <definedName name="_Toc39569578" localSheetId="0">'Plan de trabajo'!#REF!</definedName>
    <definedName name="_Toc39569579" localSheetId="0">'Plan de trabajo'!#REF!</definedName>
    <definedName name="_Toc39569580" localSheetId="0">'Plan de trabajo'!#REF!</definedName>
    <definedName name="_Toc39569581" localSheetId="0">'Plan de trabajo'!#REF!</definedName>
    <definedName name="_Toc39569582" localSheetId="0">'Plan de trabajo'!#REF!</definedName>
    <definedName name="_Toc39569583" localSheetId="0">'Plan de trabajo'!#REF!</definedName>
    <definedName name="_Toc39569584" localSheetId="0">'Plan de trabajo'!#REF!</definedName>
    <definedName name="ACTSUB">[1]Parametros!$F$124:$F$130</definedName>
    <definedName name="AÑO">[1]Parametros!$F$63:$F$98</definedName>
    <definedName name="_xlnm.Print_Area" localSheetId="2">Informe!$A$1:$AI$78</definedName>
    <definedName name="_xlnm.Print_Area" localSheetId="0">'Plan de trabajo'!$A$1:$DZ$13</definedName>
    <definedName name="CONDSUB">[1]Parametros!$F$131:$F$135</definedName>
    <definedName name="DIA">[1]Parametros!$F$20:$F$50</definedName>
    <definedName name="FACPERSONALES">[1]Parametros!$F$108:$F$115</definedName>
    <definedName name="FACTRABAJO">[1]Parametros!$F$116:$F$123</definedName>
    <definedName name="MES">[1]Parametros!$F$51:$F$62</definedName>
    <definedName name="radius" localSheetId="2">Informe!$B$5</definedName>
    <definedName name="radius">#REF!</definedName>
    <definedName name="RAM">[1]Parametros!$F$6:$F$10</definedName>
    <definedName name="RELOTRA">[1]Parametros!$F$136:$F$138</definedName>
    <definedName name="SINO">[1]Parametros!$F$106:$F$107</definedName>
    <definedName name="_xlnm.Print_Titles" localSheetId="0">'Plan de trabajo'!$1:$10</definedName>
    <definedName name="TPCONTACTO">[1]Parametros!$F$139:$F$149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60" l="1"/>
  <c r="H12" i="60"/>
  <c r="H13" i="60"/>
  <c r="H14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29" i="60"/>
  <c r="H30" i="60"/>
  <c r="H31" i="60"/>
  <c r="DW33" i="60"/>
  <c r="K33" i="60"/>
  <c r="L33" i="60"/>
  <c r="M33" i="60"/>
  <c r="N33" i="60"/>
  <c r="O33" i="60"/>
  <c r="P33" i="60"/>
  <c r="Q33" i="60"/>
  <c r="R33" i="60"/>
  <c r="S33" i="60"/>
  <c r="T33" i="60"/>
  <c r="U33" i="60"/>
  <c r="V33" i="60"/>
  <c r="W33" i="60"/>
  <c r="X33" i="60"/>
  <c r="Y33" i="60"/>
  <c r="Z33" i="60"/>
  <c r="AA33" i="60"/>
  <c r="AB33" i="60"/>
  <c r="AC33" i="60"/>
  <c r="AD33" i="60"/>
  <c r="AE33" i="60"/>
  <c r="AF33" i="60"/>
  <c r="AG33" i="60"/>
  <c r="AH33" i="60"/>
  <c r="AI33" i="60"/>
  <c r="AJ33" i="60"/>
  <c r="AK33" i="60"/>
  <c r="AL33" i="60"/>
  <c r="AM33" i="60"/>
  <c r="AN33" i="60"/>
  <c r="AO33" i="60"/>
  <c r="AP33" i="60"/>
  <c r="AQ33" i="60"/>
  <c r="AR33" i="60"/>
  <c r="AS33" i="60"/>
  <c r="AT33" i="60"/>
  <c r="AU33" i="60"/>
  <c r="AV33" i="60"/>
  <c r="AW33" i="60"/>
  <c r="AX33" i="60"/>
  <c r="AY33" i="60"/>
  <c r="AZ33" i="60"/>
  <c r="BA33" i="60"/>
  <c r="BB33" i="60"/>
  <c r="BC33" i="60"/>
  <c r="BD33" i="60"/>
  <c r="BE33" i="60"/>
  <c r="BF33" i="60"/>
  <c r="BG33" i="60"/>
  <c r="BH33" i="60"/>
  <c r="BI33" i="60"/>
  <c r="BJ33" i="60"/>
  <c r="BK33" i="60"/>
  <c r="BL33" i="60"/>
  <c r="BM33" i="60"/>
  <c r="BN33" i="60"/>
  <c r="BO33" i="60"/>
  <c r="BP33" i="60"/>
  <c r="BQ33" i="60"/>
  <c r="BR33" i="60"/>
  <c r="BS33" i="60"/>
  <c r="BT33" i="60"/>
  <c r="BU33" i="60"/>
  <c r="BV33" i="60"/>
  <c r="BW33" i="60"/>
  <c r="BX33" i="60"/>
  <c r="BY33" i="60"/>
  <c r="BZ33" i="60"/>
  <c r="CA33" i="60"/>
  <c r="CB33" i="60"/>
  <c r="CC33" i="60"/>
  <c r="CD33" i="60"/>
  <c r="CE33" i="60"/>
  <c r="CF33" i="60"/>
  <c r="CG33" i="60"/>
  <c r="CH33" i="60"/>
  <c r="CI33" i="60"/>
  <c r="CJ33" i="60"/>
  <c r="CK33" i="60"/>
  <c r="CL33" i="60"/>
  <c r="CM33" i="60"/>
  <c r="CN33" i="60"/>
  <c r="CO33" i="60"/>
  <c r="CP33" i="60"/>
  <c r="CQ33" i="60"/>
  <c r="CR33" i="60"/>
  <c r="CS33" i="60"/>
  <c r="CT33" i="60"/>
  <c r="CU33" i="60"/>
  <c r="CV33" i="60"/>
  <c r="CW33" i="60"/>
  <c r="CX33" i="60"/>
  <c r="CY33" i="60"/>
  <c r="CZ33" i="60"/>
  <c r="DA33" i="60"/>
  <c r="DB33" i="60"/>
  <c r="DC33" i="60"/>
  <c r="DD33" i="60"/>
  <c r="DE33" i="60"/>
  <c r="DF33" i="60"/>
  <c r="DG33" i="60"/>
  <c r="DH33" i="60"/>
  <c r="DI33" i="60"/>
  <c r="DJ33" i="60"/>
  <c r="DK33" i="60"/>
  <c r="DL33" i="60"/>
  <c r="DM33" i="60"/>
  <c r="DN33" i="60"/>
  <c r="DO33" i="60"/>
  <c r="DP33" i="60"/>
  <c r="DQ33" i="60"/>
  <c r="DR33" i="60"/>
  <c r="DS33" i="60"/>
  <c r="DT33" i="60"/>
  <c r="DU33" i="60"/>
  <c r="DV33" i="60"/>
  <c r="DX33" i="60"/>
  <c r="DY33" i="60"/>
  <c r="J33" i="60"/>
  <c r="C3" i="64"/>
  <c r="H3" i="64"/>
  <c r="H2" i="64"/>
  <c r="F3" i="64"/>
  <c r="C2" i="64"/>
  <c r="C17" i="66"/>
  <c r="C16" i="66"/>
  <c r="C15" i="66"/>
  <c r="C14" i="66"/>
  <c r="C13" i="66"/>
  <c r="C12" i="66"/>
  <c r="C11" i="66"/>
  <c r="C10" i="66"/>
  <c r="AG11" i="66"/>
  <c r="AH11" i="66"/>
  <c r="F6" i="66"/>
  <c r="BP10" i="65"/>
  <c r="BN10" i="65"/>
  <c r="BJ10" i="65"/>
  <c r="BH10" i="65"/>
  <c r="BD10" i="65"/>
  <c r="AZ10" i="65"/>
  <c r="AV10" i="65"/>
  <c r="AT10" i="65"/>
  <c r="AN10" i="65"/>
  <c r="AF10" i="65"/>
  <c r="BO10" i="65"/>
  <c r="BM10" i="65"/>
  <c r="BI10" i="65"/>
  <c r="BE10" i="65"/>
  <c r="BC10" i="65"/>
  <c r="AY10" i="65"/>
  <c r="AW10" i="65"/>
  <c r="AK10" i="65"/>
  <c r="AI10" i="65"/>
  <c r="AA10" i="65"/>
  <c r="G10" i="65"/>
  <c r="E10" i="65"/>
  <c r="M10" i="65"/>
  <c r="U10" i="65"/>
  <c r="BA10" i="65"/>
  <c r="V10" i="65"/>
  <c r="AL10" i="65"/>
  <c r="O10" i="65"/>
  <c r="W10" i="65"/>
  <c r="AE10" i="65"/>
  <c r="AU10" i="65"/>
  <c r="BK10" i="65"/>
  <c r="K10" i="65"/>
  <c r="AJ10" i="65"/>
  <c r="AQ10" i="65"/>
  <c r="Q10" i="65"/>
  <c r="Y10" i="65"/>
  <c r="AG10" i="65"/>
  <c r="AW12" i="65"/>
  <c r="J10" i="65"/>
  <c r="R10" i="65"/>
  <c r="Z10" i="65"/>
  <c r="AP10" i="65"/>
  <c r="BF10" i="65"/>
  <c r="I11" i="65"/>
  <c r="AO10" i="65"/>
  <c r="AS10" i="65"/>
  <c r="BA19" i="65"/>
  <c r="BK19" i="65"/>
  <c r="AU19" i="65"/>
  <c r="AE19" i="65"/>
  <c r="O19" i="65"/>
  <c r="E19" i="65"/>
  <c r="Z19" i="65"/>
  <c r="AX19" i="65"/>
  <c r="Q19" i="65"/>
  <c r="AL19" i="65"/>
  <c r="BP19" i="65"/>
  <c r="M19" i="65"/>
  <c r="AH19" i="65"/>
  <c r="BJ19" i="65"/>
  <c r="I19" i="65"/>
  <c r="AD19" i="65"/>
  <c r="BD19" i="65"/>
  <c r="BM19" i="65"/>
  <c r="AW19" i="65"/>
  <c r="BG19" i="65"/>
  <c r="AQ19" i="65"/>
  <c r="AA19" i="65"/>
  <c r="K19" i="65"/>
  <c r="J19" i="65"/>
  <c r="AF19" i="65"/>
  <c r="BF19" i="65"/>
  <c r="D12" i="65"/>
  <c r="V19" i="65"/>
  <c r="AR19" i="65"/>
  <c r="R19" i="65"/>
  <c r="AN19" i="65"/>
  <c r="N19" i="65"/>
  <c r="AJ19" i="65"/>
  <c r="BL19" i="65"/>
  <c r="BO19" i="65"/>
  <c r="AY19" i="65"/>
  <c r="AI19" i="65"/>
  <c r="S19" i="65"/>
  <c r="U19" i="65"/>
  <c r="C9" i="65"/>
  <c r="AG19" i="65"/>
  <c r="AC19" i="65"/>
  <c r="D19" i="65"/>
  <c r="BI19" i="65"/>
  <c r="AS19" i="65"/>
  <c r="BC19" i="65"/>
  <c r="AM19" i="65"/>
  <c r="W19" i="65"/>
  <c r="G19" i="65"/>
  <c r="P19" i="65"/>
  <c r="AK19" i="65"/>
  <c r="BN19" i="65"/>
  <c r="F19" i="65"/>
  <c r="AB19" i="65"/>
  <c r="AZ19" i="65"/>
  <c r="X19" i="65"/>
  <c r="AT19" i="65"/>
  <c r="T19" i="65"/>
  <c r="AO19" i="65"/>
  <c r="BE19" i="65"/>
  <c r="AP19" i="65"/>
  <c r="L19" i="65"/>
  <c r="BH19" i="65"/>
  <c r="H19" i="65"/>
  <c r="BB19" i="65"/>
  <c r="Y19" i="65"/>
  <c r="AV19" i="65"/>
  <c r="BG12" i="65"/>
  <c r="BI18" i="65"/>
  <c r="AS18" i="65"/>
  <c r="AC18" i="65"/>
  <c r="M18" i="65"/>
  <c r="G18" i="65"/>
  <c r="AB18" i="65"/>
  <c r="AX18" i="65"/>
  <c r="S18" i="65"/>
  <c r="AN18" i="65"/>
  <c r="BJ18" i="65"/>
  <c r="O18" i="65"/>
  <c r="AJ18" i="65"/>
  <c r="BF18" i="65"/>
  <c r="D10" i="65"/>
  <c r="K18" i="65"/>
  <c r="AF18" i="65"/>
  <c r="BB18" i="65"/>
  <c r="BE18" i="65"/>
  <c r="AO18" i="65"/>
  <c r="Y18" i="65"/>
  <c r="I18" i="65"/>
  <c r="L18" i="65"/>
  <c r="AH18" i="65"/>
  <c r="BC18" i="65"/>
  <c r="X18" i="65"/>
  <c r="AT18" i="65"/>
  <c r="BO18" i="65"/>
  <c r="T18" i="65"/>
  <c r="AP18" i="65"/>
  <c r="BK18" i="65"/>
  <c r="D11" i="65"/>
  <c r="D13" i="65"/>
  <c r="P18" i="65"/>
  <c r="AL18" i="65"/>
  <c r="BG18" i="65"/>
  <c r="BM18" i="65"/>
  <c r="AW18" i="65"/>
  <c r="AG18" i="65"/>
  <c r="Q18" i="65"/>
  <c r="AR18" i="65"/>
  <c r="N18" i="65"/>
  <c r="BD18" i="65"/>
  <c r="J18" i="65"/>
  <c r="AZ18" i="65"/>
  <c r="AA18" i="65"/>
  <c r="BA18" i="65"/>
  <c r="AK18" i="65"/>
  <c r="U18" i="65"/>
  <c r="E18" i="65"/>
  <c r="R18" i="65"/>
  <c r="AM18" i="65"/>
  <c r="BH18" i="65"/>
  <c r="H18" i="65"/>
  <c r="AD18" i="65"/>
  <c r="AY18" i="65"/>
  <c r="D18" i="65"/>
  <c r="Z18" i="65"/>
  <c r="AU18" i="65"/>
  <c r="BP18" i="65"/>
  <c r="V18" i="65"/>
  <c r="AQ18" i="65"/>
  <c r="BL18" i="65"/>
  <c r="W18" i="65"/>
  <c r="BN18" i="65"/>
  <c r="AI18" i="65"/>
  <c r="AE18" i="65"/>
  <c r="F18" i="65"/>
  <c r="AV18" i="65"/>
  <c r="H10" i="65"/>
  <c r="L10" i="65"/>
  <c r="P10" i="65"/>
  <c r="T10" i="65"/>
  <c r="X10" i="65"/>
  <c r="X11" i="65"/>
  <c r="AB10" i="65"/>
  <c r="AR11" i="65"/>
  <c r="AR10" i="65"/>
  <c r="BL10" i="65"/>
  <c r="BL11" i="65"/>
  <c r="AH12" i="65"/>
  <c r="BB12" i="65"/>
  <c r="S11" i="65"/>
  <c r="S10" i="65"/>
  <c r="AM10" i="65"/>
  <c r="AM11" i="65"/>
  <c r="BG10" i="65"/>
  <c r="BG11" i="65"/>
  <c r="I10" i="65"/>
  <c r="I12" i="65"/>
  <c r="AC10" i="65"/>
  <c r="AC12" i="65"/>
  <c r="C8" i="65"/>
  <c r="F10" i="65"/>
  <c r="N11" i="65"/>
  <c r="N10" i="65"/>
  <c r="AC11" i="65"/>
  <c r="AD10" i="65"/>
  <c r="AH11" i="65"/>
  <c r="AH10" i="65"/>
  <c r="AW11" i="65"/>
  <c r="AX10" i="65"/>
  <c r="BB11" i="65"/>
  <c r="BB10" i="65"/>
  <c r="BL12" i="65"/>
  <c r="N12" i="65"/>
  <c r="S12" i="65"/>
  <c r="X12" i="65"/>
  <c r="AM12" i="65"/>
  <c r="AR12" i="65"/>
  <c r="AC13" i="65"/>
  <c r="BG13" i="65"/>
  <c r="BB13" i="65"/>
  <c r="N13" i="65"/>
  <c r="AH13" i="65"/>
  <c r="AW13" i="65"/>
  <c r="D14" i="66"/>
  <c r="D15" i="66"/>
  <c r="D17" i="66"/>
  <c r="AM13" i="65"/>
  <c r="BL13" i="65"/>
  <c r="I13" i="65"/>
  <c r="D12" i="66"/>
  <c r="D10" i="66"/>
  <c r="X13" i="65"/>
  <c r="D11" i="66"/>
  <c r="D3" i="65"/>
  <c r="C7" i="65"/>
  <c r="D13" i="66"/>
  <c r="D16" i="66"/>
  <c r="S13" i="65"/>
  <c r="AR13" i="65"/>
  <c r="C18" i="65"/>
  <c r="C19" i="65"/>
  <c r="C17" i="65"/>
  <c r="BP27" i="65"/>
  <c r="AZ27" i="65"/>
  <c r="AJ27" i="65"/>
  <c r="T27" i="65"/>
  <c r="D27" i="65"/>
  <c r="BB26" i="65"/>
  <c r="AL26" i="65"/>
  <c r="V26" i="65"/>
  <c r="F26" i="65"/>
  <c r="BB27" i="65"/>
  <c r="AL27" i="65"/>
  <c r="V27" i="65"/>
  <c r="F27" i="65"/>
  <c r="BD26" i="65"/>
  <c r="AN26" i="65"/>
  <c r="X26" i="65"/>
  <c r="H26" i="65"/>
  <c r="AY27" i="65"/>
  <c r="S27" i="65"/>
  <c r="AS26" i="65"/>
  <c r="M26" i="65"/>
  <c r="AW27" i="65"/>
  <c r="Q27" i="65"/>
  <c r="AY26" i="65"/>
  <c r="S26" i="65"/>
  <c r="AU27" i="65"/>
  <c r="O27" i="65"/>
  <c r="AW26" i="65"/>
  <c r="Q26" i="65"/>
  <c r="AS27" i="65"/>
  <c r="M27" i="65"/>
  <c r="AU26" i="65"/>
  <c r="O26" i="65"/>
  <c r="BL27" i="65"/>
  <c r="AV27" i="65"/>
  <c r="AF27" i="65"/>
  <c r="P27" i="65"/>
  <c r="BN26" i="65"/>
  <c r="AX26" i="65"/>
  <c r="AH26" i="65"/>
  <c r="R26" i="65"/>
  <c r="BN27" i="65"/>
  <c r="AX27" i="65"/>
  <c r="AH27" i="65"/>
  <c r="R27" i="65"/>
  <c r="BP26" i="65"/>
  <c r="AZ26" i="65"/>
  <c r="AJ26" i="65"/>
  <c r="T26" i="65"/>
  <c r="D26" i="65"/>
  <c r="AQ27" i="65"/>
  <c r="K27" i="65"/>
  <c r="AK26" i="65"/>
  <c r="E26" i="65"/>
  <c r="AO27" i="65"/>
  <c r="I27" i="65"/>
  <c r="AQ26" i="65"/>
  <c r="K26" i="65"/>
  <c r="AM27" i="65"/>
  <c r="G27" i="65"/>
  <c r="AO26" i="65"/>
  <c r="I26" i="65"/>
  <c r="AK27" i="65"/>
  <c r="E27" i="65"/>
  <c r="AM26" i="65"/>
  <c r="G26" i="65"/>
  <c r="BH27" i="65"/>
  <c r="AR27" i="65"/>
  <c r="AB27" i="65"/>
  <c r="L27" i="65"/>
  <c r="BJ26" i="65"/>
  <c r="AT26" i="65"/>
  <c r="AD26" i="65"/>
  <c r="N26" i="65"/>
  <c r="BJ27" i="65"/>
  <c r="AT27" i="65"/>
  <c r="AD27" i="65"/>
  <c r="N27" i="65"/>
  <c r="BL26" i="65"/>
  <c r="AV26" i="65"/>
  <c r="AF26" i="65"/>
  <c r="P26" i="65"/>
  <c r="BO27" i="65"/>
  <c r="AI27" i="65"/>
  <c r="BI26" i="65"/>
  <c r="AC26" i="65"/>
  <c r="BM27" i="65"/>
  <c r="AG27" i="65"/>
  <c r="BO26" i="65"/>
  <c r="AI26" i="65"/>
  <c r="BK27" i="65"/>
  <c r="AE27" i="65"/>
  <c r="BM26" i="65"/>
  <c r="AG26" i="65"/>
  <c r="BI27" i="65"/>
  <c r="AC27" i="65"/>
  <c r="BK26" i="65"/>
  <c r="AE26" i="65"/>
  <c r="BD27" i="65"/>
  <c r="AN27" i="65"/>
  <c r="X27" i="65"/>
  <c r="H27" i="65"/>
  <c r="BF26" i="65"/>
  <c r="AP26" i="65"/>
  <c r="Z26" i="65"/>
  <c r="J26" i="65"/>
  <c r="BF27" i="65"/>
  <c r="AP27" i="65"/>
  <c r="Z27" i="65"/>
  <c r="J27" i="65"/>
  <c r="BH26" i="65"/>
  <c r="AR26" i="65"/>
  <c r="AB26" i="65"/>
  <c r="L26" i="65"/>
  <c r="BG27" i="65"/>
  <c r="AA27" i="65"/>
  <c r="BA26" i="65"/>
  <c r="U26" i="65"/>
  <c r="BE27" i="65"/>
  <c r="Y27" i="65"/>
  <c r="BG26" i="65"/>
  <c r="AA26" i="65"/>
  <c r="BC27" i="65"/>
  <c r="W27" i="65"/>
  <c r="BE26" i="65"/>
  <c r="Y26" i="65"/>
  <c r="BA27" i="65"/>
  <c r="U27" i="65"/>
  <c r="BC26" i="65"/>
  <c r="W26" i="65"/>
  <c r="AH29" i="66"/>
  <c r="AH31" i="66"/>
  <c r="C26" i="65"/>
  <c r="C27" i="65"/>
  <c r="C25" i="65"/>
  <c r="G5" i="60"/>
  <c r="CL32" i="60" l="1"/>
  <c r="DG32" i="60"/>
  <c r="CC32" i="60"/>
  <c r="DF32" i="60"/>
  <c r="CW32" i="60"/>
  <c r="CM32" i="60"/>
  <c r="CV32" i="60"/>
  <c r="DP32" i="60"/>
  <c r="H7" i="60"/>
  <c r="BS32" i="60"/>
  <c r="AE32" i="60"/>
  <c r="CB32" i="60"/>
  <c r="BR32" i="60"/>
  <c r="AY32" i="60"/>
  <c r="U32" i="60"/>
  <c r="DQ32" i="60"/>
  <c r="BH32" i="60"/>
  <c r="K32" i="60"/>
  <c r="AX32" i="60"/>
  <c r="BI32" i="60"/>
  <c r="T32" i="60"/>
  <c r="J32" i="60"/>
  <c r="AD32" i="60"/>
  <c r="AN32" i="60"/>
  <c r="AO32" i="60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<sst xmlns="http://schemas.openxmlformats.org/spreadsheetml/2006/main" count="548" uniqueCount="131">
  <si>
    <t>Fecha de Actualización</t>
  </si>
  <si>
    <t>Actividad</t>
  </si>
  <si>
    <t>Tarea</t>
  </si>
  <si>
    <t>Etapa / Actividad / Tarea</t>
  </si>
  <si>
    <t>Responsable</t>
  </si>
  <si>
    <t>Entregables</t>
  </si>
  <si>
    <t>Avance</t>
  </si>
  <si>
    <t>1-4</t>
  </si>
  <si>
    <t>5-11</t>
  </si>
  <si>
    <t>12-18</t>
  </si>
  <si>
    <t>19-25</t>
  </si>
  <si>
    <t>1-7</t>
  </si>
  <si>
    <t>8-14</t>
  </si>
  <si>
    <t>15-21</t>
  </si>
  <si>
    <t>22-28</t>
  </si>
  <si>
    <t>29-31</t>
  </si>
  <si>
    <t>26-28</t>
  </si>
  <si>
    <t>1-5</t>
  </si>
  <si>
    <t>6-12</t>
  </si>
  <si>
    <t>13-19</t>
  </si>
  <si>
    <t>20-26</t>
  </si>
  <si>
    <t>27-31</t>
  </si>
  <si>
    <t>1-2</t>
  </si>
  <si>
    <t>3-9</t>
  </si>
  <si>
    <t>10-16</t>
  </si>
  <si>
    <t>17-23</t>
  </si>
  <si>
    <t>24-30</t>
  </si>
  <si>
    <t>26-30</t>
  </si>
  <si>
    <t>24-31</t>
  </si>
  <si>
    <t>1-6</t>
  </si>
  <si>
    <t>7-13</t>
  </si>
  <si>
    <t>14-20</t>
  </si>
  <si>
    <t>21-27</t>
  </si>
  <si>
    <t>28-31</t>
  </si>
  <si>
    <t>1-3</t>
  </si>
  <si>
    <t>4-10</t>
  </si>
  <si>
    <t>11-17</t>
  </si>
  <si>
    <t>18-24</t>
  </si>
  <si>
    <t>25-30</t>
  </si>
  <si>
    <t>1-8</t>
  </si>
  <si>
    <t>9-15</t>
  </si>
  <si>
    <t>16-22</t>
  </si>
  <si>
    <t>23-29</t>
  </si>
  <si>
    <t>30-31</t>
  </si>
  <si>
    <t>27-30</t>
  </si>
  <si>
    <t>25-31</t>
  </si>
  <si>
    <t>P</t>
  </si>
  <si>
    <t>E</t>
  </si>
  <si>
    <t>Profesional :</t>
  </si>
  <si>
    <t>Por mes (Valores Absolutos)</t>
  </si>
  <si>
    <t>INICIO</t>
  </si>
  <si>
    <t>27-28</t>
  </si>
  <si>
    <t>Planeado</t>
  </si>
  <si>
    <t>Ejecutado</t>
  </si>
  <si>
    <t>Acumulado (Valores Absolutos)</t>
  </si>
  <si>
    <t>Curva S (%)</t>
  </si>
  <si>
    <t>Plan de Ejecución del Proyecto - Sistema Integrado ISO 9001 - BASC</t>
  </si>
  <si>
    <t>Gestión de Outsourcing</t>
  </si>
  <si>
    <t>Versión: 01</t>
  </si>
  <si>
    <t>Fecha: 12-01-2022</t>
  </si>
  <si>
    <t>GOT-SG-FR-08</t>
  </si>
  <si>
    <t>Fecha de Reporte</t>
  </si>
  <si>
    <t>Fecha de Inicio</t>
  </si>
  <si>
    <t>Fecha de Fin</t>
  </si>
  <si>
    <t>Avance del Plan de Trabajo</t>
  </si>
  <si>
    <t>x</t>
  </si>
  <si>
    <t>y</t>
  </si>
  <si>
    <t>Min</t>
  </si>
  <si>
    <t>Max</t>
  </si>
  <si>
    <t>Actual</t>
  </si>
  <si>
    <t>Scale1</t>
  </si>
  <si>
    <t>Scale2</t>
  </si>
  <si>
    <t>Scale3</t>
  </si>
  <si>
    <t>Scale4</t>
  </si>
  <si>
    <t>1. Diagnostico</t>
  </si>
  <si>
    <t>2. Contexto de la Organización</t>
  </si>
  <si>
    <t>Componente</t>
  </si>
  <si>
    <t>2.1 Comprensión de la organización y de su contexto</t>
  </si>
  <si>
    <t>2.2 Comprensión de las necesidades y expectativas de las partes interesadas</t>
  </si>
  <si>
    <t>1.1 Requisitos ISO 9001:2015 - BASC</t>
  </si>
  <si>
    <t>2.3 Determinación del alcance del sistema de gestión de la calidad</t>
  </si>
  <si>
    <t>1.2 Revisión Documentación</t>
  </si>
  <si>
    <t>2.4 Sistema de gestión de la calidad y sus procesos</t>
  </si>
  <si>
    <t>3. Liderazgo</t>
  </si>
  <si>
    <t>4. Planificación</t>
  </si>
  <si>
    <t>3.1 Liderazgo y compromiso</t>
  </si>
  <si>
    <t>4.1 Acciones para abordar riesgos y oportunidades</t>
  </si>
  <si>
    <t>3.2 Política</t>
  </si>
  <si>
    <t>4,2 Objetivos de la calidad y planificación para lograrlos</t>
  </si>
  <si>
    <t>3.3 Roles, responsabilidades y autoridades en la organización</t>
  </si>
  <si>
    <t>4,3 Planificación de los cambios</t>
  </si>
  <si>
    <t>Realizar seguimiento a las acciones generadas por la gestión del cambio</t>
  </si>
  <si>
    <t>Determinar los requisitos para los productos y servicios; recursos, controles, mantenimiento y control de la información, , requisitos, compras y cambios</t>
  </si>
  <si>
    <t>Revisar que estos requisitos se establezcan para cada servicio a prestar o prestado</t>
  </si>
  <si>
    <t>5. Apoyo</t>
  </si>
  <si>
    <t>SEGURIDAD DE LAS UNIDADES DE CARGA Y UNIDADES DE TRANSPORTE DE CARGA Documentación del paso a paso para las inspecciones de unidades de carga e inspecciones a las unidades de transporte de carga</t>
  </si>
  <si>
    <t>Revisa los soportes del personal en cumplimiento a los perfiles de cargo</t>
  </si>
  <si>
    <t>Determinar los requisitos legales y reglamentarios aplicables, considerados necesarios por la organización</t>
  </si>
  <si>
    <t>Capacitar en la importancia de la Política de la Calidad</t>
  </si>
  <si>
    <t xml:space="preserve">Realizar evaluación y reevaluación de proveedores </t>
  </si>
  <si>
    <t>Socializar el Procedimiento de gestión de las comunicaciones</t>
  </si>
  <si>
    <t>Implementar la producción y provisión del servicio bajo condiciones controladas y realizar seguimiento</t>
  </si>
  <si>
    <t>Elaborar y actualizar lista maestro de documentos</t>
  </si>
  <si>
    <t>Establecer los controles para verificar que se cumplen los requisitos de los productos y servicios</t>
  </si>
  <si>
    <t>Establecer procedimiento de control de salidas no conformes</t>
  </si>
  <si>
    <t>7.1 Seguimiento, medición, análisis y evaluación</t>
  </si>
  <si>
    <t>8.1 Generalidades</t>
  </si>
  <si>
    <t>Establecer metodologá para medir el desempeño del SGCS</t>
  </si>
  <si>
    <t>Establecer y socializar el  procedimiento de Acciones Correctivas y de Mejora</t>
  </si>
  <si>
    <t>Elaborar Procedimiento de Auditorias</t>
  </si>
  <si>
    <t>Determinar y seleccionar las oportunidades de mejora e implementar cualquier acción necesaria para cumplir los requisitos del cliente y aumentar la satisfacción del diente</t>
  </si>
  <si>
    <t>Elaborar Procedimiento de Revisión por Dirección</t>
  </si>
  <si>
    <t>Considerar los resultados del análisis y la evaluación, y las salidas de la revisión por la dirección, para determinar si hay necesidades u oportunidades que deben considerarse corno
parte de la mejora continua.</t>
  </si>
  <si>
    <t>Ing. Carlos O. Rosas Acevedo</t>
  </si>
  <si>
    <t>Gerente de Proyecto</t>
  </si>
  <si>
    <t>CONTROL DE CAMBIOS</t>
  </si>
  <si>
    <t>VERSIÓN</t>
  </si>
  <si>
    <t>FECHA</t>
  </si>
  <si>
    <t>SOLICITO</t>
  </si>
  <si>
    <t>Creación del documento</t>
  </si>
  <si>
    <t>NATURALEZA DEL CAMBIO</t>
  </si>
  <si>
    <t>Serie</t>
  </si>
  <si>
    <t>Área</t>
  </si>
  <si>
    <t>Marca</t>
  </si>
  <si>
    <t>Enfoque</t>
  </si>
  <si>
    <r>
      <t>VERSIÓN:</t>
    </r>
    <r>
      <rPr>
        <sz val="28"/>
        <rFont val="Arial"/>
        <family val="2"/>
      </rPr>
      <t xml:space="preserve"> 01</t>
    </r>
    <r>
      <rPr>
        <b/>
        <sz val="28"/>
        <rFont val="Arial"/>
        <family val="2"/>
      </rPr>
      <t xml:space="preserve">	</t>
    </r>
  </si>
  <si>
    <t>GESTIÓN DE CAPACITACIONES</t>
  </si>
  <si>
    <r>
      <t xml:space="preserve">CÓDIGO: </t>
    </r>
    <r>
      <rPr>
        <sz val="24"/>
        <rFont val="Arial"/>
        <family val="2"/>
      </rPr>
      <t>GOP-CAV-FR-18</t>
    </r>
  </si>
  <si>
    <r>
      <t xml:space="preserve">FECHA: </t>
    </r>
    <r>
      <rPr>
        <sz val="24"/>
        <rFont val="Arial"/>
        <family val="2"/>
      </rPr>
      <t>06/03/2025</t>
    </r>
  </si>
  <si>
    <t>GOP</t>
  </si>
  <si>
    <t>CRONOGRAMA DE MANTENIMIENTO PREVENTIVO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</si>
</sst>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[$€]\ * #,##0.00_ ;_ [$€]\ * \-#,##0.00_ ;_ [$€]\ * &quot;-&quot;??_ ;_ @_ "/>
    <numFmt numFmtId="166" formatCode="0.0%"/>
    <numFmt numFmtId="167" formatCode="[$-F800]dddd\,\ mmmm\ dd\,\ yyyy"/>
    <numFmt numFmtId="168" formatCode="0.0"/>
    <numFmt numFmtId="169" formatCode="dd/mmmm/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5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.5"/>
      <color theme="0"/>
      <name val="Arial"/>
      <family val="2"/>
    </font>
    <font>
      <sz val="9.5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28"/>
      <name val="Arial"/>
      <family val="2"/>
    </font>
    <font>
      <b/>
      <sz val="32"/>
      <name val="Arial"/>
      <family val="2"/>
    </font>
    <font>
      <sz val="10"/>
      <color theme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sz val="28"/>
      <name val="Arial"/>
      <family val="2"/>
    </font>
    <font>
      <sz val="2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2" fillId="0" borderId="0"/>
    <xf numFmtId="0" fontId="3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1" applyNumberFormat="0" applyAlignment="0" applyProtection="0"/>
    <xf numFmtId="0" fontId="9" fillId="24" borderId="2" applyNumberFormat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10" borderId="1" applyNumberFormat="0" applyAlignment="0" applyProtection="0"/>
    <xf numFmtId="0" fontId="17" fillId="0" borderId="6" applyNumberFormat="0" applyFill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25" borderId="7" applyNumberFormat="0" applyFont="0" applyAlignment="0" applyProtection="0"/>
    <xf numFmtId="0" fontId="18" fillId="23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184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4" fillId="4" borderId="9" xfId="0" applyFont="1" applyFill="1" applyBorder="1" applyAlignment="1">
      <alignment horizontal="center" vertical="center" wrapText="1"/>
    </xf>
    <xf numFmtId="0" fontId="4" fillId="26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26" borderId="9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1" fontId="30" fillId="0" borderId="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0" fillId="29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9" xfId="0" applyBorder="1"/>
    <xf numFmtId="0" fontId="26" fillId="0" borderId="9" xfId="0" applyFont="1" applyBorder="1"/>
    <xf numFmtId="0" fontId="4" fillId="26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9" fontId="28" fillId="0" borderId="9" xfId="48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5" fillId="2" borderId="0" xfId="0" applyFont="1" applyFill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166" fontId="35" fillId="0" borderId="22" xfId="0" applyNumberFormat="1" applyFont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9" fontId="35" fillId="0" borderId="0" xfId="0" applyNumberFormat="1" applyFont="1" applyAlignment="1">
      <alignment vertical="center"/>
    </xf>
    <xf numFmtId="168" fontId="37" fillId="0" borderId="24" xfId="0" applyNumberFormat="1" applyFont="1" applyBorder="1" applyAlignment="1">
      <alignment horizontal="center"/>
    </xf>
    <xf numFmtId="0" fontId="35" fillId="0" borderId="25" xfId="0" applyFont="1" applyBorder="1"/>
    <xf numFmtId="9" fontId="35" fillId="0" borderId="0" xfId="0" applyNumberFormat="1" applyFont="1" applyAlignment="1">
      <alignment horizontal="center" vertical="center"/>
    </xf>
    <xf numFmtId="168" fontId="35" fillId="0" borderId="24" xfId="0" applyNumberFormat="1" applyFont="1" applyBorder="1" applyAlignment="1">
      <alignment horizontal="center"/>
    </xf>
    <xf numFmtId="9" fontId="35" fillId="0" borderId="25" xfId="0" applyNumberFormat="1" applyFont="1" applyBorder="1" applyAlignment="1">
      <alignment horizontal="center"/>
    </xf>
    <xf numFmtId="0" fontId="35" fillId="0" borderId="22" xfId="0" applyFont="1" applyBorder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28" fillId="4" borderId="9" xfId="0" applyFont="1" applyFill="1" applyBorder="1" applyAlignment="1">
      <alignment vertical="center" wrapText="1"/>
    </xf>
    <xf numFmtId="0" fontId="28" fillId="26" borderId="9" xfId="0" applyFont="1" applyFill="1" applyBorder="1" applyAlignment="1">
      <alignment vertical="center" wrapText="1"/>
    </xf>
    <xf numFmtId="0" fontId="39" fillId="0" borderId="0" xfId="0" applyFont="1"/>
    <xf numFmtId="3" fontId="3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/>
    </xf>
    <xf numFmtId="0" fontId="31" fillId="0" borderId="0" xfId="0" applyFont="1"/>
    <xf numFmtId="9" fontId="41" fillId="0" borderId="9" xfId="0" applyNumberFormat="1" applyFont="1" applyBorder="1" applyAlignment="1">
      <alignment horizontal="center" vertical="center" wrapText="1"/>
    </xf>
    <xf numFmtId="9" fontId="27" fillId="0" borderId="9" xfId="0" applyNumberFormat="1" applyFont="1" applyBorder="1" applyAlignment="1">
      <alignment horizontal="center" vertical="center" wrapText="1"/>
    </xf>
    <xf numFmtId="9" fontId="27" fillId="0" borderId="16" xfId="0" applyNumberFormat="1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9" fillId="0" borderId="9" xfId="49" applyFont="1" applyFill="1" applyBorder="1" applyAlignment="1">
      <alignment horizontal="justify" vertical="center" wrapText="1"/>
    </xf>
    <xf numFmtId="169" fontId="36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22" xfId="0" applyBorder="1" applyAlignment="1">
      <alignment horizontal="center" vertical="center"/>
    </xf>
    <xf numFmtId="166" fontId="41" fillId="0" borderId="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3" borderId="9" xfId="0" applyFont="1" applyFill="1" applyBorder="1" applyAlignment="1">
      <alignment horizontal="center" vertical="center" wrapText="1"/>
    </xf>
    <xf numFmtId="49" fontId="29" fillId="27" borderId="12" xfId="0" applyNumberFormat="1" applyFont="1" applyFill="1" applyBorder="1" applyAlignment="1">
      <alignment horizontal="center" vertical="center" wrapText="1"/>
    </xf>
    <xf numFmtId="49" fontId="29" fillId="27" borderId="14" xfId="0" applyNumberFormat="1" applyFont="1" applyFill="1" applyBorder="1" applyAlignment="1">
      <alignment horizontal="center" vertical="center" wrapText="1"/>
    </xf>
    <xf numFmtId="49" fontId="29" fillId="27" borderId="9" xfId="0" applyNumberFormat="1" applyFont="1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9" fontId="40" fillId="0" borderId="9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51" fillId="0" borderId="0" xfId="50" applyFont="1"/>
    <xf numFmtId="0" fontId="26" fillId="0" borderId="9" xfId="50" applyFont="1" applyBorder="1" applyAlignment="1">
      <alignment horizontal="center" vertical="center" wrapText="1"/>
    </xf>
    <xf numFmtId="0" fontId="53" fillId="0" borderId="9" xfId="50" applyFont="1" applyBorder="1" applyAlignment="1">
      <alignment horizontal="center" vertical="center" wrapText="1"/>
    </xf>
    <xf numFmtId="9" fontId="27" fillId="0" borderId="0" xfId="51" applyFont="1" applyAlignment="1">
      <alignment horizontal="center"/>
    </xf>
    <xf numFmtId="9" fontId="25" fillId="0" borderId="9" xfId="51" applyFont="1" applyBorder="1" applyAlignment="1">
      <alignment horizontal="center" vertical="center" wrapText="1"/>
    </xf>
    <xf numFmtId="3" fontId="0" fillId="0" borderId="9" xfId="51" applyNumberFormat="1" applyFont="1" applyBorder="1" applyAlignment="1">
      <alignment horizontal="center"/>
    </xf>
    <xf numFmtId="9" fontId="0" fillId="0" borderId="9" xfId="51" applyFont="1" applyBorder="1" applyAlignment="1">
      <alignment horizontal="center"/>
    </xf>
    <xf numFmtId="166" fontId="35" fillId="0" borderId="24" xfId="51" applyNumberFormat="1" applyFont="1" applyBorder="1" applyAlignment="1">
      <alignment horizontal="center"/>
    </xf>
    <xf numFmtId="166" fontId="35" fillId="0" borderId="22" xfId="51" applyNumberFormat="1" applyFont="1" applyBorder="1" applyAlignment="1">
      <alignment horizontal="center" vertical="center"/>
    </xf>
    <xf numFmtId="2" fontId="35" fillId="0" borderId="22" xfId="51" applyNumberFormat="1" applyFont="1" applyBorder="1" applyAlignment="1">
      <alignment horizontal="center" vertical="center"/>
    </xf>
    <xf numFmtId="9" fontId="27" fillId="32" borderId="9" xfId="0" applyNumberFormat="1" applyFont="1" applyFill="1" applyBorder="1" applyAlignment="1">
      <alignment horizontal="center" vertical="center" wrapText="1"/>
    </xf>
    <xf numFmtId="0" fontId="39" fillId="0" borderId="9" xfId="50" applyFont="1" applyBorder="1" applyAlignment="1">
      <alignment horizontal="center" vertical="center"/>
    </xf>
    <xf numFmtId="14" fontId="53" fillId="0" borderId="9" xfId="50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9" fontId="28" fillId="0" borderId="0" xfId="48" applyFont="1" applyBorder="1" applyAlignment="1">
      <alignment horizontal="center" vertical="center" wrapText="1"/>
    </xf>
    <xf numFmtId="0" fontId="49" fillId="0" borderId="0" xfId="49" applyFont="1" applyFill="1" applyBorder="1" applyAlignment="1">
      <alignment horizontal="justify" vertical="center" wrapText="1"/>
    </xf>
    <xf numFmtId="0" fontId="30" fillId="29" borderId="19" xfId="0" applyFont="1" applyFill="1" applyBorder="1" applyAlignment="1">
      <alignment vertical="center" wrapText="1"/>
    </xf>
    <xf numFmtId="0" fontId="55" fillId="0" borderId="9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167" fontId="41" fillId="2" borderId="9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5" fillId="30" borderId="26" xfId="0" applyFont="1" applyFill="1" applyBorder="1" applyAlignment="1">
      <alignment horizontal="center" vertical="center" wrapText="1"/>
    </xf>
    <xf numFmtId="0" fontId="25" fillId="30" borderId="27" xfId="0" applyFont="1" applyFill="1" applyBorder="1" applyAlignment="1">
      <alignment horizontal="center" vertical="center" wrapText="1"/>
    </xf>
    <xf numFmtId="0" fontId="25" fillId="30" borderId="28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17" fontId="28" fillId="28" borderId="12" xfId="0" applyNumberFormat="1" applyFont="1" applyFill="1" applyBorder="1" applyAlignment="1">
      <alignment horizontal="center" vertical="center" wrapText="1"/>
    </xf>
    <xf numFmtId="17" fontId="28" fillId="28" borderId="13" xfId="0" applyNumberFormat="1" applyFont="1" applyFill="1" applyBorder="1" applyAlignment="1">
      <alignment horizontal="center" vertical="center" wrapText="1"/>
    </xf>
    <xf numFmtId="17" fontId="28" fillId="28" borderId="14" xfId="0" applyNumberFormat="1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9" fontId="41" fillId="0" borderId="10" xfId="0" applyNumberFormat="1" applyFont="1" applyBorder="1" applyAlignment="1">
      <alignment horizontal="center" vertical="center" wrapText="1"/>
    </xf>
    <xf numFmtId="9" fontId="41" fillId="0" borderId="11" xfId="0" applyNumberFormat="1" applyFont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7" fillId="27" borderId="9" xfId="0" applyFont="1" applyFill="1" applyBorder="1" applyAlignment="1">
      <alignment horizontal="center" vertical="center" wrapText="1"/>
    </xf>
    <xf numFmtId="49" fontId="29" fillId="27" borderId="9" xfId="0" applyNumberFormat="1" applyFont="1" applyFill="1" applyBorder="1" applyAlignment="1">
      <alignment horizontal="center" vertical="center" wrapText="1"/>
    </xf>
    <xf numFmtId="49" fontId="29" fillId="27" borderId="12" xfId="0" applyNumberFormat="1" applyFont="1" applyFill="1" applyBorder="1" applyAlignment="1">
      <alignment horizontal="center" vertical="center" wrapText="1"/>
    </xf>
    <xf numFmtId="49" fontId="29" fillId="27" borderId="14" xfId="0" applyNumberFormat="1" applyFont="1" applyFill="1" applyBorder="1" applyAlignment="1">
      <alignment horizontal="center" vertical="center" wrapText="1"/>
    </xf>
    <xf numFmtId="0" fontId="41" fillId="27" borderId="12" xfId="0" applyFont="1" applyFill="1" applyBorder="1" applyAlignment="1">
      <alignment horizontal="center" vertical="center" wrapText="1"/>
    </xf>
    <xf numFmtId="0" fontId="41" fillId="27" borderId="13" xfId="0" applyFont="1" applyFill="1" applyBorder="1" applyAlignment="1">
      <alignment horizontal="center" vertical="center" wrapText="1"/>
    </xf>
    <xf numFmtId="0" fontId="41" fillId="27" borderId="14" xfId="0" applyFont="1" applyFill="1" applyBorder="1" applyAlignment="1">
      <alignment horizontal="center" vertical="center" wrapText="1"/>
    </xf>
    <xf numFmtId="0" fontId="27" fillId="27" borderId="10" xfId="0" applyFont="1" applyFill="1" applyBorder="1" applyAlignment="1">
      <alignment horizontal="center" vertical="center" wrapText="1"/>
    </xf>
    <xf numFmtId="0" fontId="27" fillId="27" borderId="11" xfId="0" applyFont="1" applyFill="1" applyBorder="1" applyAlignment="1">
      <alignment horizontal="center" vertical="center" wrapText="1"/>
    </xf>
    <xf numFmtId="0" fontId="26" fillId="27" borderId="9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54" fillId="2" borderId="34" xfId="0" applyFont="1" applyFill="1" applyBorder="1" applyAlignment="1">
      <alignment horizontal="center" vertical="center" wrapText="1"/>
    </xf>
    <xf numFmtId="0" fontId="54" fillId="2" borderId="33" xfId="0" applyFont="1" applyFill="1" applyBorder="1" applyAlignment="1">
      <alignment horizontal="center" vertical="center" wrapText="1"/>
    </xf>
    <xf numFmtId="0" fontId="47" fillId="2" borderId="33" xfId="0" applyFont="1" applyFill="1" applyBorder="1" applyAlignment="1">
      <alignment horizontal="center" vertical="center" wrapText="1"/>
    </xf>
    <xf numFmtId="0" fontId="48" fillId="2" borderId="33" xfId="0" applyFont="1" applyFill="1" applyBorder="1" applyAlignment="1">
      <alignment horizontal="center" vertical="center" wrapText="1"/>
    </xf>
    <xf numFmtId="9" fontId="40" fillId="0" borderId="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9" fontId="40" fillId="0" borderId="12" xfId="0" applyNumberFormat="1" applyFont="1" applyBorder="1" applyAlignment="1">
      <alignment horizontal="center" vertical="center" wrapText="1"/>
    </xf>
    <xf numFmtId="9" fontId="40" fillId="0" borderId="13" xfId="0" applyNumberFormat="1" applyFont="1" applyBorder="1" applyAlignment="1">
      <alignment horizontal="center" vertical="center" wrapText="1"/>
    </xf>
    <xf numFmtId="9" fontId="40" fillId="0" borderId="14" xfId="0" applyNumberFormat="1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42" fillId="0" borderId="2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27" borderId="12" xfId="0" applyFont="1" applyFill="1" applyBorder="1" applyAlignment="1">
      <alignment horizontal="center" vertical="center"/>
    </xf>
    <xf numFmtId="0" fontId="34" fillId="27" borderId="13" xfId="0" applyFont="1" applyFill="1" applyBorder="1" applyAlignment="1">
      <alignment horizontal="center" vertical="center"/>
    </xf>
    <xf numFmtId="0" fontId="34" fillId="27" borderId="14" xfId="0" applyFont="1" applyFill="1" applyBorder="1" applyAlignment="1">
      <alignment horizontal="center" vertical="center"/>
    </xf>
    <xf numFmtId="0" fontId="25" fillId="27" borderId="12" xfId="0" applyFont="1" applyFill="1" applyBorder="1" applyAlignment="1">
      <alignment horizontal="center" vertical="center"/>
    </xf>
    <xf numFmtId="0" fontId="25" fillId="27" borderId="13" xfId="0" applyFont="1" applyFill="1" applyBorder="1" applyAlignment="1">
      <alignment horizontal="center" vertical="center"/>
    </xf>
    <xf numFmtId="0" fontId="25" fillId="27" borderId="1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25" fillId="2" borderId="19" xfId="0" applyFont="1" applyFill="1" applyBorder="1" applyAlignment="1">
      <alignment horizontal="center" vertical="center" wrapText="1"/>
    </xf>
    <xf numFmtId="0" fontId="25" fillId="27" borderId="9" xfId="0" applyFont="1" applyFill="1" applyBorder="1" applyAlignment="1">
      <alignment horizontal="center" vertical="center" wrapText="1"/>
    </xf>
    <xf numFmtId="167" fontId="36" fillId="0" borderId="9" xfId="0" applyNumberFormat="1" applyFont="1" applyBorder="1" applyAlignment="1">
      <alignment horizontal="center" vertical="center" wrapText="1"/>
    </xf>
    <xf numFmtId="169" fontId="36" fillId="0" borderId="9" xfId="0" applyNumberFormat="1" applyFont="1" applyBorder="1" applyAlignment="1">
      <alignment horizontal="center" vertical="center" wrapText="1"/>
    </xf>
    <xf numFmtId="0" fontId="25" fillId="27" borderId="12" xfId="0" applyFont="1" applyFill="1" applyBorder="1" applyAlignment="1">
      <alignment horizontal="center" vertical="center" wrapText="1"/>
    </xf>
    <xf numFmtId="0" fontId="25" fillId="27" borderId="13" xfId="0" applyFont="1" applyFill="1" applyBorder="1" applyAlignment="1">
      <alignment horizontal="center" vertical="center" wrapText="1"/>
    </xf>
    <xf numFmtId="0" fontId="25" fillId="27" borderId="14" xfId="0" applyFont="1" applyFill="1" applyBorder="1" applyAlignment="1">
      <alignment horizontal="center" vertical="center" wrapText="1"/>
    </xf>
    <xf numFmtId="169" fontId="36" fillId="0" borderId="12" xfId="0" applyNumberFormat="1" applyFont="1" applyBorder="1" applyAlignment="1">
      <alignment horizontal="center" vertical="center" wrapText="1"/>
    </xf>
    <xf numFmtId="169" fontId="36" fillId="0" borderId="14" xfId="0" applyNumberFormat="1" applyFont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53" fillId="0" borderId="9" xfId="50" applyFont="1" applyBorder="1" applyAlignment="1">
      <alignment horizontal="center" vertical="center" wrapText="1"/>
    </xf>
    <xf numFmtId="0" fontId="26" fillId="0" borderId="9" xfId="50" applyFont="1" applyBorder="1" applyAlignment="1">
      <alignment horizontal="center" vertical="center" wrapText="1"/>
    </xf>
    <xf numFmtId="0" fontId="52" fillId="0" borderId="9" xfId="50" applyFont="1" applyBorder="1" applyAlignment="1">
      <alignment horizontal="center" vertical="center"/>
    </xf>
    <xf numFmtId="0" fontId="52" fillId="31" borderId="9" xfId="50" applyFont="1" applyFill="1" applyBorder="1" applyAlignment="1">
      <alignment horizontal="center" vertical="center"/>
    </xf>
    <xf numFmtId="0" fontId="52" fillId="31" borderId="18" xfId="50" applyFont="1" applyFill="1" applyBorder="1" applyAlignment="1">
      <alignment horizontal="center" vertical="center"/>
    </xf>
    <xf numFmtId="0" fontId="52" fillId="31" borderId="20" xfId="50" applyFont="1" applyFill="1" applyBorder="1" applyAlignment="1">
      <alignment horizontal="center" vertical="center"/>
    </xf>
    <xf numFmtId="0" fontId="52" fillId="31" borderId="15" xfId="50" applyFont="1" applyFill="1" applyBorder="1" applyAlignment="1">
      <alignment horizontal="center" vertical="center"/>
    </xf>
    <xf numFmtId="0" fontId="52" fillId="31" borderId="17" xfId="50" applyFont="1" applyFill="1" applyBorder="1" applyAlignment="1">
      <alignment horizontal="center" vertical="center"/>
    </xf>
    <xf numFmtId="0" fontId="53" fillId="0" borderId="12" xfId="50" applyFont="1" applyBorder="1" applyAlignment="1">
      <alignment horizontal="center" vertical="center" wrapText="1"/>
    </xf>
    <xf numFmtId="0" fontId="53" fillId="0" borderId="14" xfId="50" applyFont="1" applyBorder="1" applyAlignment="1">
      <alignment horizontal="center" vertical="center" wrapText="1"/>
    </xf>
  </cellXfs>
  <cellStyles count="52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uro" xfId="30" xr:uid="{00000000-0005-0000-0000-00001B000000}"/>
    <cellStyle name="Explanatory Text" xfId="31" xr:uid="{00000000-0005-0000-0000-00001C000000}"/>
    <cellStyle name="Good" xfId="32" xr:uid="{00000000-0005-0000-0000-00001D000000}"/>
    <cellStyle name="Heading 1" xfId="33" xr:uid="{00000000-0005-0000-0000-00001E000000}"/>
    <cellStyle name="Heading 2" xfId="34" xr:uid="{00000000-0005-0000-0000-00001F000000}"/>
    <cellStyle name="Heading 3" xfId="35" xr:uid="{00000000-0005-0000-0000-000020000000}"/>
    <cellStyle name="Heading 4" xfId="36" xr:uid="{00000000-0005-0000-0000-000021000000}"/>
    <cellStyle name="Hipervínculo" xfId="49" builtinId="8"/>
    <cellStyle name="Hipervínculo 2" xfId="37" xr:uid="{00000000-0005-0000-0000-000023000000}"/>
    <cellStyle name="Input" xfId="38" xr:uid="{00000000-0005-0000-0000-000024000000}"/>
    <cellStyle name="Linked Cell" xfId="39" xr:uid="{00000000-0005-0000-0000-000025000000}"/>
    <cellStyle name="Millares 2" xfId="40" xr:uid="{00000000-0005-0000-0000-000026000000}"/>
    <cellStyle name="Millares 3" xfId="41" xr:uid="{00000000-0005-0000-0000-000027000000}"/>
    <cellStyle name="Normal" xfId="0" builtinId="0"/>
    <cellStyle name="Normal 2" xfId="1" xr:uid="{00000000-0005-0000-0000-000029000000}"/>
    <cellStyle name="Normal 3" xfId="2" xr:uid="{00000000-0005-0000-0000-00002A000000}"/>
    <cellStyle name="Normal 4" xfId="50" xr:uid="{17E61D66-785A-47A2-A83B-E9EF90EEAB28}"/>
    <cellStyle name="Note" xfId="42" xr:uid="{00000000-0005-0000-0000-00002B000000}"/>
    <cellStyle name="Output" xfId="43" xr:uid="{00000000-0005-0000-0000-00002C000000}"/>
    <cellStyle name="Porcentaje" xfId="48" builtinId="5"/>
    <cellStyle name="Porcentaje 2" xfId="51" xr:uid="{A19EDF1F-E8B3-4300-AAD4-C38275E5477B}"/>
    <cellStyle name="Porcentual 2" xfId="44" xr:uid="{00000000-0005-0000-0000-00002E000000}"/>
    <cellStyle name="Porcentual 2 2" xfId="45" xr:uid="{00000000-0005-0000-0000-00002F000000}"/>
    <cellStyle name="Title" xfId="46" xr:uid="{00000000-0005-0000-0000-000030000000}"/>
    <cellStyle name="Warning Text" xfId="47" xr:uid="{00000000-0005-0000-0000-000031000000}"/>
  </cellStyles>
  <dxfs count="1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00FF00"/>
      <color rgb="FFF26C08"/>
      <color rgb="FF004236"/>
      <color rgb="FFFFFF66"/>
      <color rgb="FF99FF99"/>
      <color rgb="FFFFFFCC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653017408901788E-2"/>
          <c:y val="8.5837692867742746E-2"/>
          <c:w val="0.95223934858139037"/>
          <c:h val="0.76113674385172758"/>
        </c:manualLayout>
      </c:layout>
      <c:lineChart>
        <c:grouping val="standard"/>
        <c:varyColors val="0"/>
        <c:ser>
          <c:idx val="0"/>
          <c:order val="0"/>
          <c:tx>
            <c:strRef>
              <c:f>'Curva S'!$B$26</c:f>
              <c:strCache>
                <c:ptCount val="1"/>
                <c:pt idx="0">
                  <c:v>Planeado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'Curva S'!$D$23:$BP$24</c:f>
              <c:multiLvlStrCache>
                <c:ptCount val="6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</c:lvl>
                <c:lvl>
                  <c:pt idx="0">
                    <c:v>abr-22</c:v>
                  </c:pt>
                  <c:pt idx="5">
                    <c:v>may-22</c:v>
                  </c:pt>
                  <c:pt idx="10">
                    <c:v>jun-22</c:v>
                  </c:pt>
                  <c:pt idx="15">
                    <c:v>jul-22</c:v>
                  </c:pt>
                  <c:pt idx="20">
                    <c:v>ago-22</c:v>
                  </c:pt>
                  <c:pt idx="25">
                    <c:v>sep-22</c:v>
                  </c:pt>
                  <c:pt idx="30">
                    <c:v>oct-22</c:v>
                  </c:pt>
                  <c:pt idx="35">
                    <c:v>nov-22</c:v>
                  </c:pt>
                  <c:pt idx="40">
                    <c:v>dic-22</c:v>
                  </c:pt>
                  <c:pt idx="45">
                    <c:v>ene-23</c:v>
                  </c:pt>
                  <c:pt idx="50">
                    <c:v>feb-23</c:v>
                  </c:pt>
                  <c:pt idx="55">
                    <c:v>mar-23</c:v>
                  </c:pt>
                  <c:pt idx="60">
                    <c:v>abr-23</c:v>
                  </c:pt>
                </c:lvl>
              </c:multiLvlStrCache>
            </c:multiLvlStrRef>
          </c:cat>
          <c:val>
            <c:numRef>
              <c:f>'Curva S'!$D$26:$BP$26</c:f>
              <c:numCache>
                <c:formatCode>0%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A-4923-A37A-567701C290B5}"/>
            </c:ext>
          </c:extLst>
        </c:ser>
        <c:ser>
          <c:idx val="1"/>
          <c:order val="1"/>
          <c:tx>
            <c:strRef>
              <c:f>'Curva S'!$B$27</c:f>
              <c:strCache>
                <c:ptCount val="1"/>
                <c:pt idx="0">
                  <c:v>Ejecutado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'Curva S'!$D$23:$BP$24</c:f>
              <c:multiLvlStrCache>
                <c:ptCount val="6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</c:lvl>
                <c:lvl>
                  <c:pt idx="0">
                    <c:v>abr-22</c:v>
                  </c:pt>
                  <c:pt idx="5">
                    <c:v>may-22</c:v>
                  </c:pt>
                  <c:pt idx="10">
                    <c:v>jun-22</c:v>
                  </c:pt>
                  <c:pt idx="15">
                    <c:v>jul-22</c:v>
                  </c:pt>
                  <c:pt idx="20">
                    <c:v>ago-22</c:v>
                  </c:pt>
                  <c:pt idx="25">
                    <c:v>sep-22</c:v>
                  </c:pt>
                  <c:pt idx="30">
                    <c:v>oct-22</c:v>
                  </c:pt>
                  <c:pt idx="35">
                    <c:v>nov-22</c:v>
                  </c:pt>
                  <c:pt idx="40">
                    <c:v>dic-22</c:v>
                  </c:pt>
                  <c:pt idx="45">
                    <c:v>ene-23</c:v>
                  </c:pt>
                  <c:pt idx="50">
                    <c:v>feb-23</c:v>
                  </c:pt>
                  <c:pt idx="55">
                    <c:v>mar-23</c:v>
                  </c:pt>
                  <c:pt idx="60">
                    <c:v>abr-23</c:v>
                  </c:pt>
                </c:lvl>
              </c:multiLvlStrCache>
            </c:multiLvlStrRef>
          </c:cat>
          <c:val>
            <c:numRef>
              <c:f>'Curva S'!$D$27:$BP$27</c:f>
              <c:numCache>
                <c:formatCode>0%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A-4923-A37A-567701C29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697088"/>
        <c:axId val="108699008"/>
      </c:lineChart>
      <c:catAx>
        <c:axId val="1086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/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08699008"/>
        <c:crosses val="autoZero"/>
        <c:auto val="1"/>
        <c:lblAlgn val="ctr"/>
        <c:lblOffset val="100"/>
        <c:noMultiLvlLbl val="0"/>
      </c:catAx>
      <c:valAx>
        <c:axId val="10869900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Avance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869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867615795270761"/>
          <c:y val="1.5382175304323779E-2"/>
          <c:w val="0.33305706081504655"/>
          <c:h val="5.6328561131017224E-2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noFill/>
    <a:ln>
      <a:solidFill>
        <a:schemeClr val="bg1">
          <a:lumMod val="85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CD1-4714-BEC8-D27836591D25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CD1-4714-BEC8-D27836591D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Informe!$C$67:$C$69</c:f>
              <c:strCache>
                <c:ptCount val="3"/>
                <c:pt idx="0">
                  <c:v>Establecer metodologá para medir el desempeño del SGCS</c:v>
                </c:pt>
                <c:pt idx="1">
                  <c:v>Elaborar Procedimiento de Auditorias</c:v>
                </c:pt>
                <c:pt idx="2">
                  <c:v>Elaborar Procedimiento de Revisión por Dirección</c:v>
                </c:pt>
              </c:strCache>
            </c:strRef>
          </c:cat>
          <c:val>
            <c:numRef>
              <c:f>Informe!$H$67:$H$69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D1-4714-BEC8-D27836591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873848"/>
        <c:axId val="673868928"/>
      </c:barChart>
      <c:catAx>
        <c:axId val="67387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73868928"/>
        <c:crosses val="autoZero"/>
        <c:auto val="1"/>
        <c:lblAlgn val="ctr"/>
        <c:lblOffset val="100"/>
        <c:noMultiLvlLbl val="0"/>
      </c:catAx>
      <c:valAx>
        <c:axId val="67386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7387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Informe!$T$67:$T$69</c:f>
              <c:strCache>
                <c:ptCount val="3"/>
                <c:pt idx="0">
                  <c:v>Establecer y socializar el  procedimiento de Acciones Correctivas y de Mejora</c:v>
                </c:pt>
                <c:pt idx="1">
                  <c:v>Determinar y seleccionar las oportunidades de mejora e implementar cualquier acción necesaria para cumplir los requisitos del cliente y aumentar la satisfacción del diente</c:v>
                </c:pt>
                <c:pt idx="2">
                  <c:v>Considerar los resultados del análisis y la evaluación, y las salidas de la revisión por la dirección, para determinar si hay necesidades u oportunidades que deben considerarse corno
parte de la mejora continua.</c:v>
                </c:pt>
              </c:strCache>
            </c:strRef>
          </c:cat>
          <c:val>
            <c:numRef>
              <c:f>Informe!$Y$67:$Y$69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5-4AED-AD52-E9F9FFFC6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152832"/>
        <c:axId val="584150864"/>
      </c:barChart>
      <c:catAx>
        <c:axId val="5841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84150864"/>
        <c:crosses val="autoZero"/>
        <c:auto val="1"/>
        <c:lblAlgn val="ctr"/>
        <c:lblOffset val="100"/>
        <c:noMultiLvlLbl val="0"/>
      </c:catAx>
      <c:valAx>
        <c:axId val="5841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8415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62139107611548"/>
          <c:y val="0.24512260388083867"/>
          <c:w val="0.63461832895888015"/>
          <c:h val="0.64512589457375857"/>
        </c:manualLayout>
      </c:layout>
      <c:radarChart>
        <c:radarStyle val="fill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8.3034539753276265E-3"/>
                  <c:y val="-1.0984206527299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27-4358-8569-D7DB6B79482C}"/>
                </c:ext>
              </c:extLst>
            </c:dLbl>
            <c:dLbl>
              <c:idx val="1"/>
              <c:layout>
                <c:manualLayout>
                  <c:x val="8.5802357745052044E-2"/>
                  <c:y val="-4.119077447737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7-4358-8569-D7DB6B79482C}"/>
                </c:ext>
              </c:extLst>
            </c:dLbl>
            <c:dLbl>
              <c:idx val="2"/>
              <c:layout>
                <c:manualLayout>
                  <c:x val="0.10240926569570739"/>
                  <c:y val="-3.5698671213724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27-4358-8569-D7DB6B79482C}"/>
                </c:ext>
              </c:extLst>
            </c:dLbl>
            <c:dLbl>
              <c:idx val="3"/>
              <c:layout>
                <c:manualLayout>
                  <c:x val="0.13285526360524202"/>
                  <c:y val="-1.098420652729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7-4358-8569-D7DB6B79482C}"/>
                </c:ext>
              </c:extLst>
            </c:dLbl>
            <c:dLbl>
              <c:idx val="4"/>
              <c:layout>
                <c:manualLayout>
                  <c:x val="0"/>
                  <c:y val="0.107096013641173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27-4358-8569-D7DB6B79482C}"/>
                </c:ext>
              </c:extLst>
            </c:dLbl>
            <c:dLbl>
              <c:idx val="5"/>
              <c:layout>
                <c:manualLayout>
                  <c:x val="-8.5802357745052196E-2"/>
                  <c:y val="-1.098420652729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7-4358-8569-D7DB6B79482C}"/>
                </c:ext>
              </c:extLst>
            </c:dLbl>
            <c:dLbl>
              <c:idx val="6"/>
              <c:layout>
                <c:manualLayout>
                  <c:x val="-0.24080016528450118"/>
                  <c:y val="-5.4921032636499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27-4358-8569-D7DB6B79482C}"/>
                </c:ext>
              </c:extLst>
            </c:dLbl>
            <c:dLbl>
              <c:idx val="7"/>
              <c:layout>
                <c:manualLayout>
                  <c:x val="-6.6427631802621012E-2"/>
                  <c:y val="-6.865129079562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7-4358-8569-D7DB6B7948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Informe!$C$10:$C$17</c:f>
              <c:strCache>
                <c:ptCount val="8"/>
                <c:pt idx="0">
                  <c:v>1. Diagnostico</c:v>
                </c:pt>
                <c:pt idx="1">
                  <c:v>2. Contexto de la Organización</c:v>
                </c:pt>
                <c:pt idx="2">
                  <c:v>3. Liderazgo</c:v>
                </c:pt>
                <c:pt idx="3">
                  <c:v>4. Planificación</c:v>
                </c:pt>
                <c:pt idx="4">
                  <c:v>Realizar seguimiento a las acciones generadas por la gestión del cambio</c:v>
                </c:pt>
                <c:pt idx="5">
                  <c:v>Determinar los requisitos para los productos y servicios; recursos, controles, mantenimiento y control de la información, , requisitos, compras y cambios</c:v>
                </c:pt>
                <c:pt idx="6">
                  <c:v>7.1 Seguimiento, medición, análisis y evaluación</c:v>
                </c:pt>
                <c:pt idx="7">
                  <c:v>8.1 Generalidades</c:v>
                </c:pt>
              </c:strCache>
            </c:strRef>
          </c:cat>
          <c:val>
            <c:numRef>
              <c:f>Informe!$D$10:$D$17</c:f>
              <c:numCache>
                <c:formatCode>0%</c:formatCode>
                <c:ptCount val="8"/>
                <c:pt idx="0">
                  <c:v>1</c:v>
                </c:pt>
                <c:pt idx="1">
                  <c:v>0.9375</c:v>
                </c:pt>
                <c:pt idx="2">
                  <c:v>0.16666666666666666</c:v>
                </c:pt>
                <c:pt idx="3">
                  <c:v>0.36111111111111116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27-4358-8569-D7DB6B794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219951"/>
        <c:axId val="1585228271"/>
      </c:radarChart>
      <c:catAx>
        <c:axId val="158521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85228271"/>
        <c:crosses val="autoZero"/>
        <c:auto val="1"/>
        <c:lblAlgn val="ctr"/>
        <c:lblOffset val="100"/>
        <c:noMultiLvlLbl val="0"/>
      </c:catAx>
      <c:valAx>
        <c:axId val="158522827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8521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822607325617227"/>
          <c:y val="4.8961395525317884E-2"/>
          <c:w val="0.55902538270025925"/>
          <c:h val="0.902077208949364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plastic"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BBD-4210-979A-BE379F1B7ACC}"/>
              </c:ext>
            </c:extLst>
          </c:dPt>
          <c:val>
            <c:numRef>
              <c:f>Informe!$AH$29</c:f>
              <c:numCache>
                <c:formatCode>0.0%</c:formatCode>
                <c:ptCount val="1"/>
                <c:pt idx="0">
                  <c:v>0.34312996031746035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D-4210-979A-BE379F1B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1"/>
        <c:axId val="-555890352"/>
        <c:axId val="-555894704"/>
      </c:barChart>
      <c:catAx>
        <c:axId val="-555890352"/>
        <c:scaling>
          <c:orientation val="minMax"/>
        </c:scaling>
        <c:delete val="1"/>
        <c:axPos val="b"/>
        <c:majorTickMark val="out"/>
        <c:minorTickMark val="none"/>
        <c:tickLblPos val="none"/>
        <c:crossAx val="-555894704"/>
        <c:crosses val="autoZero"/>
        <c:auto val="1"/>
        <c:lblAlgn val="ctr"/>
        <c:lblOffset val="100"/>
        <c:noMultiLvlLbl val="0"/>
      </c:catAx>
      <c:valAx>
        <c:axId val="-555894704"/>
        <c:scaling>
          <c:orientation val="minMax"/>
          <c:max val="1"/>
          <c:min val="0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-555890352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603-47C4-85E1-5BD41A942FC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603-47C4-85E1-5BD41A942F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Informe!$C$39:$C$40</c:f>
              <c:strCache>
                <c:ptCount val="2"/>
                <c:pt idx="0">
                  <c:v>1.1 Requisitos ISO 9001:2015 - BASC</c:v>
                </c:pt>
                <c:pt idx="1">
                  <c:v>1.2 Revisión Documentación</c:v>
                </c:pt>
              </c:strCache>
            </c:strRef>
          </c:cat>
          <c:val>
            <c:numRef>
              <c:f>Informe!$F$39:$F$40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03-47C4-85E1-5BD41A942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873848"/>
        <c:axId val="673868928"/>
      </c:barChart>
      <c:catAx>
        <c:axId val="67387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73868928"/>
        <c:crosses val="autoZero"/>
        <c:auto val="1"/>
        <c:lblAlgn val="ctr"/>
        <c:lblOffset val="100"/>
        <c:noMultiLvlLbl val="0"/>
      </c:catAx>
      <c:valAx>
        <c:axId val="67386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7387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0C8-4C8E-9D66-67F5470E6B6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0C8-4C8E-9D66-67F5470E6B6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0C8-4C8E-9D66-67F5470E6B6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0C8-4C8E-9D66-67F5470E6B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Informe!$T$37:$T$40</c:f>
              <c:strCache>
                <c:ptCount val="4"/>
                <c:pt idx="0">
                  <c:v>2.1 Comprensión de la organización y de su contexto</c:v>
                </c:pt>
                <c:pt idx="1">
                  <c:v>2.2 Comprensión de las necesidades y expectativas de las partes interesadas</c:v>
                </c:pt>
                <c:pt idx="2">
                  <c:v>2.3 Determinación del alcance del sistema de gestión de la calidad</c:v>
                </c:pt>
                <c:pt idx="3">
                  <c:v>2.4 Sistema de gestión de la calidad y sus procesos</c:v>
                </c:pt>
              </c:strCache>
            </c:strRef>
          </c:cat>
          <c:val>
            <c:numRef>
              <c:f>Informe!$AB$37:$AB$40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C8-4C8E-9D66-67F5470E6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152832"/>
        <c:axId val="584150864"/>
      </c:barChart>
      <c:catAx>
        <c:axId val="5841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84150864"/>
        <c:crosses val="autoZero"/>
        <c:auto val="1"/>
        <c:lblAlgn val="ctr"/>
        <c:lblOffset val="100"/>
        <c:noMultiLvlLbl val="0"/>
      </c:catAx>
      <c:valAx>
        <c:axId val="5841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8415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79395496986065E-2"/>
          <c:y val="8.5837708658843478E-2"/>
          <c:w val="0.93967270206132325"/>
          <c:h val="0.7804428717419386"/>
        </c:manualLayout>
      </c:layout>
      <c:lineChart>
        <c:grouping val="standard"/>
        <c:varyColors val="0"/>
        <c:ser>
          <c:idx val="0"/>
          <c:order val="0"/>
          <c:tx>
            <c:v/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mc:AlternateContent xmlns:mc="http://schemas.openxmlformats.org/markup-compatibility/2006">
              <mc:Choice xmlns:c16ac="http://schemas.microsoft.com/office/drawing/2014/chart/ac" Requires="c16ac">
                <c16ac:multiLvlStrLit>
                  <c:ptCount val="65"/>
                  <c:lvl/>
                  <c:lvl/>
                </c16ac:multiLvlStrLit>
              </mc:Choice>
              <mc:Fallback>
                <c:strLit>
                  <c:ptCount val="65"/>
                </c:strLit>
              </mc:Fallback>
            </mc:AlternateContent>
          </c:cat>
          <c:val>
            <c:numLit>
              <c:formatCode>General</c:formatCode>
              <c:ptCount val="65"/>
            </c:numLit>
          </c:val>
          <c:smooth val="0"/>
          <c:extLst>
            <c:ext xmlns:c16="http://schemas.microsoft.com/office/drawing/2014/chart" uri="{C3380CC4-5D6E-409C-BE32-E72D297353CC}">
              <c16:uniqueId val="{00000000-9B11-4D16-ABDF-F8E2A723F7D9}"/>
            </c:ext>
          </c:extLst>
        </c:ser>
        <c:ser>
          <c:idx val="1"/>
          <c:order val="1"/>
          <c:tx>
            <c:v/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mc:AlternateContent xmlns:mc="http://schemas.openxmlformats.org/markup-compatibility/2006">
              <mc:Choice xmlns:c16ac="http://schemas.microsoft.com/office/drawing/2014/chart/ac" Requires="c16ac">
                <c16ac:multiLvlStrLit>
                  <c:ptCount val="65"/>
                  <c:lvl/>
                  <c:lvl/>
                </c16ac:multiLvlStrLit>
              </mc:Choice>
              <mc:Fallback>
                <c:strLit>
                  <c:ptCount val="65"/>
                </c:strLit>
              </mc:Fallback>
            </mc:AlternateContent>
          </c:cat>
          <c:val>
            <c:numLit>
              <c:formatCode>General</c:formatCode>
              <c:ptCount val="65"/>
            </c:numLit>
          </c:val>
          <c:smooth val="0"/>
          <c:extLst>
            <c:ext xmlns:c16="http://schemas.microsoft.com/office/drawing/2014/chart" uri="{C3380CC4-5D6E-409C-BE32-E72D297353CC}">
              <c16:uniqueId val="{00000001-9B11-4D16-ABDF-F8E2A723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697088"/>
        <c:axId val="108699008"/>
      </c:lineChart>
      <c:catAx>
        <c:axId val="1086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/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08699008"/>
        <c:crosses val="autoZero"/>
        <c:auto val="1"/>
        <c:lblAlgn val="ctr"/>
        <c:lblOffset val="100"/>
        <c:noMultiLvlLbl val="0"/>
      </c:catAx>
      <c:valAx>
        <c:axId val="10869900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Avance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869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867615795270761"/>
          <c:y val="1.5382175304323779E-2"/>
          <c:w val="0.33305706081504655"/>
          <c:h val="5.6328561131017224E-2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Informe!$C$47:$C$49</c:f>
              <c:strCache>
                <c:ptCount val="3"/>
                <c:pt idx="0">
                  <c:v>3.1 Liderazgo y compromiso</c:v>
                </c:pt>
                <c:pt idx="1">
                  <c:v>3.2 Política</c:v>
                </c:pt>
                <c:pt idx="2">
                  <c:v>3.3 Roles, responsabilidades y autoridades en la organización</c:v>
                </c:pt>
              </c:strCache>
            </c:strRef>
          </c:cat>
          <c:val>
            <c:numRef>
              <c:f>Informe!$I$47:$I$49</c:f>
              <c:numCache>
                <c:formatCode>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1-4A40-8E7C-1F6077042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873848"/>
        <c:axId val="673868928"/>
      </c:barChart>
      <c:catAx>
        <c:axId val="67387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73868928"/>
        <c:crosses val="autoZero"/>
        <c:auto val="1"/>
        <c:lblAlgn val="ctr"/>
        <c:lblOffset val="100"/>
        <c:noMultiLvlLbl val="0"/>
      </c:catAx>
      <c:valAx>
        <c:axId val="67386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7387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001-4E3F-8F08-6CD49690EEA8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001-4E3F-8F08-6CD49690EEA8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001-4E3F-8F08-6CD49690EE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Informe!$T$47:$T$49</c:f>
              <c:strCache>
                <c:ptCount val="3"/>
                <c:pt idx="0">
                  <c:v>4.1 Acciones para abordar riesgos y oportunidades</c:v>
                </c:pt>
                <c:pt idx="1">
                  <c:v>4,2 Objetivos de la calidad y planificación para lograrlos</c:v>
                </c:pt>
                <c:pt idx="2">
                  <c:v>4,3 Planificación de los cambios</c:v>
                </c:pt>
              </c:strCache>
            </c:strRef>
          </c:cat>
          <c:val>
            <c:numRef>
              <c:f>Informe!$Z$47:$Z$49</c:f>
              <c:numCache>
                <c:formatCode>0%</c:formatCode>
                <c:ptCount val="3"/>
                <c:pt idx="0">
                  <c:v>0.18333333333333335</c:v>
                </c:pt>
                <c:pt idx="1">
                  <c:v>0.5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01-4E3F-8F08-6CD49690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152832"/>
        <c:axId val="584150864"/>
      </c:barChart>
      <c:catAx>
        <c:axId val="5841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84150864"/>
        <c:crosses val="autoZero"/>
        <c:auto val="1"/>
        <c:lblAlgn val="ctr"/>
        <c:lblOffset val="100"/>
        <c:noMultiLvlLbl val="0"/>
      </c:catAx>
      <c:valAx>
        <c:axId val="5841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8415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06A-4194-9137-53E8A13D785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06A-4194-9137-53E8A13D785C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06A-4194-9137-53E8A13D78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Informe!$C$56:$C$60</c:f>
              <c:strCache>
                <c:ptCount val="5"/>
                <c:pt idx="0">
                  <c:v>5. Apoyo</c:v>
                </c:pt>
                <c:pt idx="1">
                  <c:v>Revisa los soportes del personal en cumplimiento a los perfiles de cargo</c:v>
                </c:pt>
                <c:pt idx="2">
                  <c:v>Capacitar en la importancia de la Política de la Calidad</c:v>
                </c:pt>
                <c:pt idx="3">
                  <c:v>Socializar el Procedimiento de gestión de las comunicaciones</c:v>
                </c:pt>
                <c:pt idx="4">
                  <c:v>Elaborar y actualizar lista maestro de documentos</c:v>
                </c:pt>
              </c:strCache>
            </c:strRef>
          </c:cat>
          <c:val>
            <c:numRef>
              <c:f>Informe!$F$56:$F$60</c:f>
              <c:numCache>
                <c:formatCode>0%</c:formatCode>
                <c:ptCount val="5"/>
                <c:pt idx="0">
                  <c:v>0.20833333333333334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6A-4194-9137-53E8A13D7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873848"/>
        <c:axId val="673868928"/>
      </c:barChart>
      <c:catAx>
        <c:axId val="67387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73868928"/>
        <c:crosses val="autoZero"/>
        <c:auto val="1"/>
        <c:lblAlgn val="ctr"/>
        <c:lblOffset val="100"/>
        <c:noMultiLvlLbl val="0"/>
      </c:catAx>
      <c:valAx>
        <c:axId val="67386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7387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E3E-4964-BCCC-68BD0B26C49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E3E-4964-BCCC-68BD0B26C49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E3E-4964-BCCC-68BD0B26C49D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E3E-4964-BCCC-68BD0B26C49D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E3E-4964-BCCC-68BD0B26C49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8E3E-4964-BCCC-68BD0B26C4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Informe!$T$55:$T$61</c:f>
              <c:strCache>
                <c:ptCount val="7"/>
                <c:pt idx="0">
                  <c:v>Revisar que estos requisitos se establezcan para cada servicio a prestar o prestado</c:v>
                </c:pt>
                <c:pt idx="1">
                  <c:v>SEGURIDAD DE LAS UNIDADES DE CARGA Y UNIDADES DE TRANSPORTE DE CARGA Documentación del paso a paso para las inspecciones de unidades de carga e inspecciones a las unidades de transporte de carga</c:v>
                </c:pt>
                <c:pt idx="2">
                  <c:v>Determinar los requisitos legales y reglamentarios aplicables, considerados necesarios por la organización</c:v>
                </c:pt>
                <c:pt idx="3">
                  <c:v>Realizar evaluación y reevaluación de proveedores </c:v>
                </c:pt>
                <c:pt idx="4">
                  <c:v>Implementar la producción y provisión del servicio bajo condiciones controladas y realizar seguimiento</c:v>
                </c:pt>
                <c:pt idx="5">
                  <c:v>Establecer los controles para verificar que se cumplen los requisitos de los productos y servicios</c:v>
                </c:pt>
                <c:pt idx="6">
                  <c:v>Establecer procedimiento de control de salidas no conformes</c:v>
                </c:pt>
              </c:strCache>
            </c:strRef>
          </c:cat>
          <c:val>
            <c:numRef>
              <c:f>Informe!$AB$55:$AB$60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3E-4964-BCCC-68BD0B26C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152832"/>
        <c:axId val="584150864"/>
      </c:barChart>
      <c:catAx>
        <c:axId val="5841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84150864"/>
        <c:crosses val="autoZero"/>
        <c:auto val="1"/>
        <c:lblAlgn val="ctr"/>
        <c:lblOffset val="100"/>
        <c:noMultiLvlLbl val="0"/>
      </c:catAx>
      <c:valAx>
        <c:axId val="5841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8415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3.png"/><Relationship Id="rId1" Type="http://schemas.openxmlformats.org/officeDocument/2006/relationships/chart" Target="../charts/chart2.xml"/><Relationship Id="rId6" Type="http://schemas.openxmlformats.org/officeDocument/2006/relationships/image" Target="../media/image4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870856</xdr:colOff>
      <xdr:row>1</xdr:row>
      <xdr:rowOff>149905</xdr:rowOff>
    </xdr:from>
    <xdr:to>
      <xdr:col>4</xdr:col>
      <xdr:colOff>98713</xdr:colOff>
      <xdr:row>2</xdr:row>
      <xdr:rowOff>674936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01982D-5267-4E0E-CE2F-67C6C88E8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89265" y="271132"/>
          <a:ext cx="2237757" cy="13441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67235</xdr:colOff>
      <xdr:row>27</xdr:row>
      <xdr:rowOff>140196</xdr:rowOff>
    </xdr:from>
    <xdr:to>
      <xdr:col>61</xdr:col>
      <xdr:colOff>0</xdr:colOff>
      <xdr:row>60</xdr:row>
      <xdr:rowOff>134421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7AD63B60-7F12-430E-80FC-5455AD9E0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517074</xdr:colOff>
      <xdr:row>8</xdr:row>
      <xdr:rowOff>476249</xdr:rowOff>
    </xdr:from>
    <xdr:to>
      <xdr:col>33</xdr:col>
      <xdr:colOff>523863</xdr:colOff>
      <xdr:row>30</xdr:row>
      <xdr:rowOff>95250</xdr:rowOff>
    </xdr:to>
    <xdr:grpSp>
      <xdr:nvGrpSpPr>
        <xdr:cNvPr id="2" name="Group 28">
          <a:extLst>
            <a:ext uri="{FF2B5EF4-FFF2-40B4-BE49-F238E27FC236}">
              <a16:creationId xmlns:a16="http://schemas.microsoft.com/office/drawing/2014/main" id="{448D6F8E-8B6C-4CD8-A464-BBDA7431D8F7}"/>
            </a:ext>
          </a:extLst>
        </xdr:cNvPr>
        <xdr:cNvGrpSpPr/>
      </xdr:nvGrpSpPr>
      <xdr:grpSpPr>
        <a:xfrm>
          <a:off x="17376324" y="3238499"/>
          <a:ext cx="1983227" cy="4095751"/>
          <a:chOff x="12460461" y="3036331"/>
          <a:chExt cx="1170823" cy="2625206"/>
        </a:xfrm>
      </xdr:grpSpPr>
      <xdr:sp macro="" textlink="">
        <xdr:nvSpPr>
          <xdr:cNvPr id="3" name="Thermometer Background Shape">
            <a:extLst>
              <a:ext uri="{FF2B5EF4-FFF2-40B4-BE49-F238E27FC236}">
                <a16:creationId xmlns:a16="http://schemas.microsoft.com/office/drawing/2014/main" id="{DD4DA042-0992-4682-AFD6-CF114F2D987B}"/>
              </a:ext>
            </a:extLst>
          </xdr:cNvPr>
          <xdr:cNvSpPr>
            <a:spLocks/>
          </xdr:cNvSpPr>
        </xdr:nvSpPr>
        <xdr:spPr bwMode="auto">
          <a:xfrm>
            <a:off x="12674700" y="3121527"/>
            <a:ext cx="867610" cy="2540010"/>
          </a:xfrm>
          <a:custGeom>
            <a:avLst/>
            <a:gdLst/>
            <a:ahLst/>
            <a:cxnLst>
              <a:cxn ang="0">
                <a:pos x="470" y="4101"/>
              </a:cxn>
              <a:cxn ang="0">
                <a:pos x="354" y="4181"/>
              </a:cxn>
              <a:cxn ang="0">
                <a:pos x="225" y="4306"/>
              </a:cxn>
              <a:cxn ang="0">
                <a:pos x="154" y="4402"/>
              </a:cxn>
              <a:cxn ang="0">
                <a:pos x="97" y="4505"/>
              </a:cxn>
              <a:cxn ang="0">
                <a:pos x="51" y="4615"/>
              </a:cxn>
              <a:cxn ang="0">
                <a:pos x="19" y="4731"/>
              </a:cxn>
              <a:cxn ang="0">
                <a:pos x="3" y="4849"/>
              </a:cxn>
              <a:cxn ang="0">
                <a:pos x="1" y="4971"/>
              </a:cxn>
              <a:cxn ang="0">
                <a:pos x="17" y="5094"/>
              </a:cxn>
              <a:cxn ang="0">
                <a:pos x="47" y="5215"/>
              </a:cxn>
              <a:cxn ang="0">
                <a:pos x="92" y="5329"/>
              </a:cxn>
              <a:cxn ang="0">
                <a:pos x="150" y="5435"/>
              </a:cxn>
              <a:cxn ang="0">
                <a:pos x="259" y="5576"/>
              </a:cxn>
              <a:cxn ang="0">
                <a:pos x="393" y="5693"/>
              </a:cxn>
              <a:cxn ang="0">
                <a:pos x="493" y="5756"/>
              </a:cxn>
              <a:cxn ang="0">
                <a:pos x="601" y="5806"/>
              </a:cxn>
              <a:cxn ang="0">
                <a:pos x="716" y="5842"/>
              </a:cxn>
              <a:cxn ang="0">
                <a:pos x="835" y="5862"/>
              </a:cxn>
              <a:cxn ang="0">
                <a:pos x="959" y="5867"/>
              </a:cxn>
              <a:cxn ang="0">
                <a:pos x="1081" y="5857"/>
              </a:cxn>
              <a:cxn ang="0">
                <a:pos x="1199" y="5831"/>
              </a:cxn>
              <a:cxn ang="0">
                <a:pos x="1311" y="5790"/>
              </a:cxn>
              <a:cxn ang="0">
                <a:pos x="1416" y="5735"/>
              </a:cxn>
              <a:cxn ang="0">
                <a:pos x="1513" y="5668"/>
              </a:cxn>
              <a:cxn ang="0">
                <a:pos x="1667" y="5515"/>
              </a:cxn>
              <a:cxn ang="0">
                <a:pos x="1745" y="5401"/>
              </a:cxn>
              <a:cxn ang="0">
                <a:pos x="1800" y="5292"/>
              </a:cxn>
              <a:cxn ang="0">
                <a:pos x="1839" y="5176"/>
              </a:cxn>
              <a:cxn ang="0">
                <a:pos x="1865" y="5053"/>
              </a:cxn>
              <a:cxn ang="0">
                <a:pos x="1874" y="4930"/>
              </a:cxn>
              <a:cxn ang="0">
                <a:pos x="1867" y="4809"/>
              </a:cxn>
              <a:cxn ang="0">
                <a:pos x="1846" y="4691"/>
              </a:cxn>
              <a:cxn ang="0">
                <a:pos x="1810" y="4578"/>
              </a:cxn>
              <a:cxn ang="0">
                <a:pos x="1761" y="4470"/>
              </a:cxn>
              <a:cxn ang="0">
                <a:pos x="1698" y="4369"/>
              </a:cxn>
              <a:cxn ang="0">
                <a:pos x="1623" y="4276"/>
              </a:cxn>
              <a:cxn ang="0">
                <a:pos x="1472" y="4145"/>
              </a:cxn>
              <a:cxn ang="0">
                <a:pos x="1368" y="4081"/>
              </a:cxn>
              <a:cxn ang="0">
                <a:pos x="1312" y="2452"/>
              </a:cxn>
              <a:cxn ang="0">
                <a:pos x="1312" y="784"/>
              </a:cxn>
              <a:cxn ang="0">
                <a:pos x="1312" y="569"/>
              </a:cxn>
              <a:cxn ang="0">
                <a:pos x="1312" y="521"/>
              </a:cxn>
              <a:cxn ang="0">
                <a:pos x="1312" y="408"/>
              </a:cxn>
              <a:cxn ang="0">
                <a:pos x="1309" y="344"/>
              </a:cxn>
              <a:cxn ang="0">
                <a:pos x="1304" y="298"/>
              </a:cxn>
              <a:cxn ang="0">
                <a:pos x="1270" y="204"/>
              </a:cxn>
              <a:cxn ang="0">
                <a:pos x="1214" y="123"/>
              </a:cxn>
              <a:cxn ang="0">
                <a:pos x="1140" y="60"/>
              </a:cxn>
              <a:cxn ang="0">
                <a:pos x="1053" y="18"/>
              </a:cxn>
              <a:cxn ang="0">
                <a:pos x="955" y="0"/>
              </a:cxn>
              <a:cxn ang="0">
                <a:pos x="854" y="9"/>
              </a:cxn>
              <a:cxn ang="0">
                <a:pos x="763" y="43"/>
              </a:cxn>
              <a:cxn ang="0">
                <a:pos x="683" y="100"/>
              </a:cxn>
              <a:cxn ang="0">
                <a:pos x="620" y="176"/>
              </a:cxn>
              <a:cxn ang="0">
                <a:pos x="580" y="265"/>
              </a:cxn>
              <a:cxn ang="0">
                <a:pos x="566" y="331"/>
              </a:cxn>
              <a:cxn ang="0">
                <a:pos x="563" y="378"/>
              </a:cxn>
              <a:cxn ang="0">
                <a:pos x="562" y="493"/>
              </a:cxn>
              <a:cxn ang="0">
                <a:pos x="562" y="556"/>
              </a:cxn>
              <a:cxn ang="0">
                <a:pos x="563" y="651"/>
              </a:cxn>
              <a:cxn ang="0">
                <a:pos x="563" y="1652"/>
              </a:cxn>
            </a:cxnLst>
            <a:rect l="0" t="0" r="r" b="b"/>
            <a:pathLst>
              <a:path w="1874" h="5869">
                <a:moveTo>
                  <a:pt x="563" y="4054"/>
                </a:moveTo>
                <a:lnTo>
                  <a:pt x="544" y="4063"/>
                </a:lnTo>
                <a:lnTo>
                  <a:pt x="525" y="4072"/>
                </a:lnTo>
                <a:lnTo>
                  <a:pt x="506" y="4081"/>
                </a:lnTo>
                <a:lnTo>
                  <a:pt x="488" y="4091"/>
                </a:lnTo>
                <a:lnTo>
                  <a:pt x="470" y="4101"/>
                </a:lnTo>
                <a:lnTo>
                  <a:pt x="453" y="4112"/>
                </a:lnTo>
                <a:lnTo>
                  <a:pt x="436" y="4122"/>
                </a:lnTo>
                <a:lnTo>
                  <a:pt x="418" y="4134"/>
                </a:lnTo>
                <a:lnTo>
                  <a:pt x="402" y="4145"/>
                </a:lnTo>
                <a:lnTo>
                  <a:pt x="385" y="4157"/>
                </a:lnTo>
                <a:lnTo>
                  <a:pt x="354" y="4181"/>
                </a:lnTo>
                <a:lnTo>
                  <a:pt x="323" y="4207"/>
                </a:lnTo>
                <a:lnTo>
                  <a:pt x="294" y="4234"/>
                </a:lnTo>
                <a:lnTo>
                  <a:pt x="266" y="4262"/>
                </a:lnTo>
                <a:lnTo>
                  <a:pt x="252" y="4276"/>
                </a:lnTo>
                <a:lnTo>
                  <a:pt x="238" y="4292"/>
                </a:lnTo>
                <a:lnTo>
                  <a:pt x="225" y="4306"/>
                </a:lnTo>
                <a:lnTo>
                  <a:pt x="212" y="4321"/>
                </a:lnTo>
                <a:lnTo>
                  <a:pt x="201" y="4336"/>
                </a:lnTo>
                <a:lnTo>
                  <a:pt x="188" y="4353"/>
                </a:lnTo>
                <a:lnTo>
                  <a:pt x="177" y="4369"/>
                </a:lnTo>
                <a:lnTo>
                  <a:pt x="165" y="4385"/>
                </a:lnTo>
                <a:lnTo>
                  <a:pt x="154" y="4402"/>
                </a:lnTo>
                <a:lnTo>
                  <a:pt x="144" y="4419"/>
                </a:lnTo>
                <a:lnTo>
                  <a:pt x="134" y="4435"/>
                </a:lnTo>
                <a:lnTo>
                  <a:pt x="123" y="4452"/>
                </a:lnTo>
                <a:lnTo>
                  <a:pt x="115" y="4470"/>
                </a:lnTo>
                <a:lnTo>
                  <a:pt x="104" y="4487"/>
                </a:lnTo>
                <a:lnTo>
                  <a:pt x="97" y="4505"/>
                </a:lnTo>
                <a:lnTo>
                  <a:pt x="88" y="4523"/>
                </a:lnTo>
                <a:lnTo>
                  <a:pt x="80" y="4541"/>
                </a:lnTo>
                <a:lnTo>
                  <a:pt x="71" y="4559"/>
                </a:lnTo>
                <a:lnTo>
                  <a:pt x="65" y="4578"/>
                </a:lnTo>
                <a:lnTo>
                  <a:pt x="57" y="4596"/>
                </a:lnTo>
                <a:lnTo>
                  <a:pt x="51" y="4615"/>
                </a:lnTo>
                <a:lnTo>
                  <a:pt x="45" y="4634"/>
                </a:lnTo>
                <a:lnTo>
                  <a:pt x="40" y="4652"/>
                </a:lnTo>
                <a:lnTo>
                  <a:pt x="33" y="4672"/>
                </a:lnTo>
                <a:lnTo>
                  <a:pt x="28" y="4691"/>
                </a:lnTo>
                <a:lnTo>
                  <a:pt x="24" y="4710"/>
                </a:lnTo>
                <a:lnTo>
                  <a:pt x="19" y="4731"/>
                </a:lnTo>
                <a:lnTo>
                  <a:pt x="15" y="4750"/>
                </a:lnTo>
                <a:lnTo>
                  <a:pt x="13" y="4769"/>
                </a:lnTo>
                <a:lnTo>
                  <a:pt x="9" y="4790"/>
                </a:lnTo>
                <a:lnTo>
                  <a:pt x="7" y="4809"/>
                </a:lnTo>
                <a:lnTo>
                  <a:pt x="5" y="4830"/>
                </a:lnTo>
                <a:lnTo>
                  <a:pt x="3" y="4849"/>
                </a:lnTo>
                <a:lnTo>
                  <a:pt x="1" y="4869"/>
                </a:lnTo>
                <a:lnTo>
                  <a:pt x="1" y="4890"/>
                </a:lnTo>
                <a:lnTo>
                  <a:pt x="0" y="4911"/>
                </a:lnTo>
                <a:lnTo>
                  <a:pt x="0" y="4930"/>
                </a:lnTo>
                <a:lnTo>
                  <a:pt x="1" y="4950"/>
                </a:lnTo>
                <a:lnTo>
                  <a:pt x="1" y="4971"/>
                </a:lnTo>
                <a:lnTo>
                  <a:pt x="3" y="4991"/>
                </a:lnTo>
                <a:lnTo>
                  <a:pt x="5" y="5012"/>
                </a:lnTo>
                <a:lnTo>
                  <a:pt x="7" y="5033"/>
                </a:lnTo>
                <a:lnTo>
                  <a:pt x="9" y="5053"/>
                </a:lnTo>
                <a:lnTo>
                  <a:pt x="13" y="5074"/>
                </a:lnTo>
                <a:lnTo>
                  <a:pt x="17" y="5094"/>
                </a:lnTo>
                <a:lnTo>
                  <a:pt x="21" y="5115"/>
                </a:lnTo>
                <a:lnTo>
                  <a:pt x="24" y="5135"/>
                </a:lnTo>
                <a:lnTo>
                  <a:pt x="29" y="5156"/>
                </a:lnTo>
                <a:lnTo>
                  <a:pt x="35" y="5176"/>
                </a:lnTo>
                <a:lnTo>
                  <a:pt x="41" y="5196"/>
                </a:lnTo>
                <a:lnTo>
                  <a:pt x="47" y="5215"/>
                </a:lnTo>
                <a:lnTo>
                  <a:pt x="54" y="5235"/>
                </a:lnTo>
                <a:lnTo>
                  <a:pt x="60" y="5255"/>
                </a:lnTo>
                <a:lnTo>
                  <a:pt x="68" y="5274"/>
                </a:lnTo>
                <a:lnTo>
                  <a:pt x="75" y="5292"/>
                </a:lnTo>
                <a:lnTo>
                  <a:pt x="83" y="5311"/>
                </a:lnTo>
                <a:lnTo>
                  <a:pt x="92" y="5329"/>
                </a:lnTo>
                <a:lnTo>
                  <a:pt x="101" y="5347"/>
                </a:lnTo>
                <a:lnTo>
                  <a:pt x="109" y="5365"/>
                </a:lnTo>
                <a:lnTo>
                  <a:pt x="120" y="5383"/>
                </a:lnTo>
                <a:lnTo>
                  <a:pt x="130" y="5401"/>
                </a:lnTo>
                <a:lnTo>
                  <a:pt x="140" y="5418"/>
                </a:lnTo>
                <a:lnTo>
                  <a:pt x="150" y="5435"/>
                </a:lnTo>
                <a:lnTo>
                  <a:pt x="162" y="5451"/>
                </a:lnTo>
                <a:lnTo>
                  <a:pt x="172" y="5468"/>
                </a:lnTo>
                <a:lnTo>
                  <a:pt x="183" y="5485"/>
                </a:lnTo>
                <a:lnTo>
                  <a:pt x="207" y="5515"/>
                </a:lnTo>
                <a:lnTo>
                  <a:pt x="233" y="5546"/>
                </a:lnTo>
                <a:lnTo>
                  <a:pt x="259" y="5576"/>
                </a:lnTo>
                <a:lnTo>
                  <a:pt x="287" y="5604"/>
                </a:lnTo>
                <a:lnTo>
                  <a:pt x="317" y="5631"/>
                </a:lnTo>
                <a:lnTo>
                  <a:pt x="346" y="5657"/>
                </a:lnTo>
                <a:lnTo>
                  <a:pt x="362" y="5668"/>
                </a:lnTo>
                <a:lnTo>
                  <a:pt x="378" y="5681"/>
                </a:lnTo>
                <a:lnTo>
                  <a:pt x="393" y="5693"/>
                </a:lnTo>
                <a:lnTo>
                  <a:pt x="409" y="5703"/>
                </a:lnTo>
                <a:lnTo>
                  <a:pt x="426" y="5714"/>
                </a:lnTo>
                <a:lnTo>
                  <a:pt x="443" y="5725"/>
                </a:lnTo>
                <a:lnTo>
                  <a:pt x="459" y="5735"/>
                </a:lnTo>
                <a:lnTo>
                  <a:pt x="476" y="5745"/>
                </a:lnTo>
                <a:lnTo>
                  <a:pt x="493" y="5756"/>
                </a:lnTo>
                <a:lnTo>
                  <a:pt x="511" y="5765"/>
                </a:lnTo>
                <a:lnTo>
                  <a:pt x="529" y="5774"/>
                </a:lnTo>
                <a:lnTo>
                  <a:pt x="547" y="5781"/>
                </a:lnTo>
                <a:lnTo>
                  <a:pt x="565" y="5790"/>
                </a:lnTo>
                <a:lnTo>
                  <a:pt x="582" y="5798"/>
                </a:lnTo>
                <a:lnTo>
                  <a:pt x="601" y="5806"/>
                </a:lnTo>
                <a:lnTo>
                  <a:pt x="619" y="5812"/>
                </a:lnTo>
                <a:lnTo>
                  <a:pt x="638" y="5818"/>
                </a:lnTo>
                <a:lnTo>
                  <a:pt x="657" y="5825"/>
                </a:lnTo>
                <a:lnTo>
                  <a:pt x="676" y="5831"/>
                </a:lnTo>
                <a:lnTo>
                  <a:pt x="695" y="5836"/>
                </a:lnTo>
                <a:lnTo>
                  <a:pt x="716" y="5842"/>
                </a:lnTo>
                <a:lnTo>
                  <a:pt x="735" y="5845"/>
                </a:lnTo>
                <a:lnTo>
                  <a:pt x="754" y="5851"/>
                </a:lnTo>
                <a:lnTo>
                  <a:pt x="774" y="5853"/>
                </a:lnTo>
                <a:lnTo>
                  <a:pt x="795" y="5857"/>
                </a:lnTo>
                <a:lnTo>
                  <a:pt x="815" y="5860"/>
                </a:lnTo>
                <a:lnTo>
                  <a:pt x="835" y="5862"/>
                </a:lnTo>
                <a:lnTo>
                  <a:pt x="856" y="5865"/>
                </a:lnTo>
                <a:lnTo>
                  <a:pt x="876" y="5866"/>
                </a:lnTo>
                <a:lnTo>
                  <a:pt x="896" y="5867"/>
                </a:lnTo>
                <a:lnTo>
                  <a:pt x="917" y="5867"/>
                </a:lnTo>
                <a:lnTo>
                  <a:pt x="937" y="5869"/>
                </a:lnTo>
                <a:lnTo>
                  <a:pt x="959" y="5867"/>
                </a:lnTo>
                <a:lnTo>
                  <a:pt x="979" y="5867"/>
                </a:lnTo>
                <a:lnTo>
                  <a:pt x="999" y="5866"/>
                </a:lnTo>
                <a:lnTo>
                  <a:pt x="1020" y="5865"/>
                </a:lnTo>
                <a:lnTo>
                  <a:pt x="1040" y="5862"/>
                </a:lnTo>
                <a:lnTo>
                  <a:pt x="1060" y="5860"/>
                </a:lnTo>
                <a:lnTo>
                  <a:pt x="1081" y="5857"/>
                </a:lnTo>
                <a:lnTo>
                  <a:pt x="1101" y="5853"/>
                </a:lnTo>
                <a:lnTo>
                  <a:pt x="1120" y="5851"/>
                </a:lnTo>
                <a:lnTo>
                  <a:pt x="1140" y="5845"/>
                </a:lnTo>
                <a:lnTo>
                  <a:pt x="1159" y="5842"/>
                </a:lnTo>
                <a:lnTo>
                  <a:pt x="1179" y="5836"/>
                </a:lnTo>
                <a:lnTo>
                  <a:pt x="1199" y="5831"/>
                </a:lnTo>
                <a:lnTo>
                  <a:pt x="1218" y="5825"/>
                </a:lnTo>
                <a:lnTo>
                  <a:pt x="1237" y="5818"/>
                </a:lnTo>
                <a:lnTo>
                  <a:pt x="1255" y="5812"/>
                </a:lnTo>
                <a:lnTo>
                  <a:pt x="1274" y="5806"/>
                </a:lnTo>
                <a:lnTo>
                  <a:pt x="1292" y="5798"/>
                </a:lnTo>
                <a:lnTo>
                  <a:pt x="1311" y="5790"/>
                </a:lnTo>
                <a:lnTo>
                  <a:pt x="1328" y="5781"/>
                </a:lnTo>
                <a:lnTo>
                  <a:pt x="1346" y="5774"/>
                </a:lnTo>
                <a:lnTo>
                  <a:pt x="1364" y="5765"/>
                </a:lnTo>
                <a:lnTo>
                  <a:pt x="1382" y="5756"/>
                </a:lnTo>
                <a:lnTo>
                  <a:pt x="1398" y="5745"/>
                </a:lnTo>
                <a:lnTo>
                  <a:pt x="1416" y="5735"/>
                </a:lnTo>
                <a:lnTo>
                  <a:pt x="1433" y="5725"/>
                </a:lnTo>
                <a:lnTo>
                  <a:pt x="1449" y="5714"/>
                </a:lnTo>
                <a:lnTo>
                  <a:pt x="1466" y="5703"/>
                </a:lnTo>
                <a:lnTo>
                  <a:pt x="1481" y="5693"/>
                </a:lnTo>
                <a:lnTo>
                  <a:pt x="1498" y="5681"/>
                </a:lnTo>
                <a:lnTo>
                  <a:pt x="1513" y="5668"/>
                </a:lnTo>
                <a:lnTo>
                  <a:pt x="1528" y="5657"/>
                </a:lnTo>
                <a:lnTo>
                  <a:pt x="1559" y="5631"/>
                </a:lnTo>
                <a:lnTo>
                  <a:pt x="1588" y="5604"/>
                </a:lnTo>
                <a:lnTo>
                  <a:pt x="1614" y="5576"/>
                </a:lnTo>
                <a:lnTo>
                  <a:pt x="1641" y="5546"/>
                </a:lnTo>
                <a:lnTo>
                  <a:pt x="1667" y="5515"/>
                </a:lnTo>
                <a:lnTo>
                  <a:pt x="1691" y="5485"/>
                </a:lnTo>
                <a:lnTo>
                  <a:pt x="1702" y="5468"/>
                </a:lnTo>
                <a:lnTo>
                  <a:pt x="1714" y="5451"/>
                </a:lnTo>
                <a:lnTo>
                  <a:pt x="1725" y="5435"/>
                </a:lnTo>
                <a:lnTo>
                  <a:pt x="1735" y="5418"/>
                </a:lnTo>
                <a:lnTo>
                  <a:pt x="1745" y="5401"/>
                </a:lnTo>
                <a:lnTo>
                  <a:pt x="1756" y="5383"/>
                </a:lnTo>
                <a:lnTo>
                  <a:pt x="1764" y="5365"/>
                </a:lnTo>
                <a:lnTo>
                  <a:pt x="1775" y="5347"/>
                </a:lnTo>
                <a:lnTo>
                  <a:pt x="1784" y="5329"/>
                </a:lnTo>
                <a:lnTo>
                  <a:pt x="1791" y="5311"/>
                </a:lnTo>
                <a:lnTo>
                  <a:pt x="1800" y="5292"/>
                </a:lnTo>
                <a:lnTo>
                  <a:pt x="1808" y="5274"/>
                </a:lnTo>
                <a:lnTo>
                  <a:pt x="1814" y="5255"/>
                </a:lnTo>
                <a:lnTo>
                  <a:pt x="1822" y="5235"/>
                </a:lnTo>
                <a:lnTo>
                  <a:pt x="1828" y="5215"/>
                </a:lnTo>
                <a:lnTo>
                  <a:pt x="1834" y="5196"/>
                </a:lnTo>
                <a:lnTo>
                  <a:pt x="1839" y="5176"/>
                </a:lnTo>
                <a:lnTo>
                  <a:pt x="1846" y="5156"/>
                </a:lnTo>
                <a:lnTo>
                  <a:pt x="1850" y="5135"/>
                </a:lnTo>
                <a:lnTo>
                  <a:pt x="1855" y="5115"/>
                </a:lnTo>
                <a:lnTo>
                  <a:pt x="1859" y="5094"/>
                </a:lnTo>
                <a:lnTo>
                  <a:pt x="1862" y="5074"/>
                </a:lnTo>
                <a:lnTo>
                  <a:pt x="1865" y="5053"/>
                </a:lnTo>
                <a:lnTo>
                  <a:pt x="1867" y="5033"/>
                </a:lnTo>
                <a:lnTo>
                  <a:pt x="1870" y="5012"/>
                </a:lnTo>
                <a:lnTo>
                  <a:pt x="1871" y="4991"/>
                </a:lnTo>
                <a:lnTo>
                  <a:pt x="1873" y="4971"/>
                </a:lnTo>
                <a:lnTo>
                  <a:pt x="1874" y="4950"/>
                </a:lnTo>
                <a:lnTo>
                  <a:pt x="1874" y="4930"/>
                </a:lnTo>
                <a:lnTo>
                  <a:pt x="1874" y="4911"/>
                </a:lnTo>
                <a:lnTo>
                  <a:pt x="1874" y="4890"/>
                </a:lnTo>
                <a:lnTo>
                  <a:pt x="1873" y="4869"/>
                </a:lnTo>
                <a:lnTo>
                  <a:pt x="1871" y="4849"/>
                </a:lnTo>
                <a:lnTo>
                  <a:pt x="1870" y="4830"/>
                </a:lnTo>
                <a:lnTo>
                  <a:pt x="1867" y="4809"/>
                </a:lnTo>
                <a:lnTo>
                  <a:pt x="1865" y="4790"/>
                </a:lnTo>
                <a:lnTo>
                  <a:pt x="1862" y="4769"/>
                </a:lnTo>
                <a:lnTo>
                  <a:pt x="1859" y="4750"/>
                </a:lnTo>
                <a:lnTo>
                  <a:pt x="1855" y="4731"/>
                </a:lnTo>
                <a:lnTo>
                  <a:pt x="1851" y="4710"/>
                </a:lnTo>
                <a:lnTo>
                  <a:pt x="1846" y="4691"/>
                </a:lnTo>
                <a:lnTo>
                  <a:pt x="1841" y="4672"/>
                </a:lnTo>
                <a:lnTo>
                  <a:pt x="1836" y="4652"/>
                </a:lnTo>
                <a:lnTo>
                  <a:pt x="1831" y="4634"/>
                </a:lnTo>
                <a:lnTo>
                  <a:pt x="1824" y="4615"/>
                </a:lnTo>
                <a:lnTo>
                  <a:pt x="1818" y="4596"/>
                </a:lnTo>
                <a:lnTo>
                  <a:pt x="1810" y="4578"/>
                </a:lnTo>
                <a:lnTo>
                  <a:pt x="1803" y="4559"/>
                </a:lnTo>
                <a:lnTo>
                  <a:pt x="1795" y="4541"/>
                </a:lnTo>
                <a:lnTo>
                  <a:pt x="1787" y="4523"/>
                </a:lnTo>
                <a:lnTo>
                  <a:pt x="1778" y="4505"/>
                </a:lnTo>
                <a:lnTo>
                  <a:pt x="1770" y="4487"/>
                </a:lnTo>
                <a:lnTo>
                  <a:pt x="1761" y="4470"/>
                </a:lnTo>
                <a:lnTo>
                  <a:pt x="1751" y="4452"/>
                </a:lnTo>
                <a:lnTo>
                  <a:pt x="1742" y="4435"/>
                </a:lnTo>
                <a:lnTo>
                  <a:pt x="1731" y="4419"/>
                </a:lnTo>
                <a:lnTo>
                  <a:pt x="1720" y="4402"/>
                </a:lnTo>
                <a:lnTo>
                  <a:pt x="1710" y="4385"/>
                </a:lnTo>
                <a:lnTo>
                  <a:pt x="1698" y="4369"/>
                </a:lnTo>
                <a:lnTo>
                  <a:pt x="1687" y="4353"/>
                </a:lnTo>
                <a:lnTo>
                  <a:pt x="1674" y="4336"/>
                </a:lnTo>
                <a:lnTo>
                  <a:pt x="1662" y="4321"/>
                </a:lnTo>
                <a:lnTo>
                  <a:pt x="1649" y="4306"/>
                </a:lnTo>
                <a:lnTo>
                  <a:pt x="1636" y="4292"/>
                </a:lnTo>
                <a:lnTo>
                  <a:pt x="1623" y="4276"/>
                </a:lnTo>
                <a:lnTo>
                  <a:pt x="1609" y="4262"/>
                </a:lnTo>
                <a:lnTo>
                  <a:pt x="1581" y="4234"/>
                </a:lnTo>
                <a:lnTo>
                  <a:pt x="1552" y="4207"/>
                </a:lnTo>
                <a:lnTo>
                  <a:pt x="1520" y="4181"/>
                </a:lnTo>
                <a:lnTo>
                  <a:pt x="1489" y="4157"/>
                </a:lnTo>
                <a:lnTo>
                  <a:pt x="1472" y="4145"/>
                </a:lnTo>
                <a:lnTo>
                  <a:pt x="1456" y="4134"/>
                </a:lnTo>
                <a:lnTo>
                  <a:pt x="1439" y="4122"/>
                </a:lnTo>
                <a:lnTo>
                  <a:pt x="1421" y="4112"/>
                </a:lnTo>
                <a:lnTo>
                  <a:pt x="1405" y="4101"/>
                </a:lnTo>
                <a:lnTo>
                  <a:pt x="1386" y="4091"/>
                </a:lnTo>
                <a:lnTo>
                  <a:pt x="1368" y="4081"/>
                </a:lnTo>
                <a:lnTo>
                  <a:pt x="1350" y="4072"/>
                </a:lnTo>
                <a:lnTo>
                  <a:pt x="1331" y="4063"/>
                </a:lnTo>
                <a:lnTo>
                  <a:pt x="1312" y="4054"/>
                </a:lnTo>
                <a:lnTo>
                  <a:pt x="1312" y="3520"/>
                </a:lnTo>
                <a:lnTo>
                  <a:pt x="1312" y="2987"/>
                </a:lnTo>
                <a:lnTo>
                  <a:pt x="1312" y="2452"/>
                </a:lnTo>
                <a:lnTo>
                  <a:pt x="1312" y="1918"/>
                </a:lnTo>
                <a:lnTo>
                  <a:pt x="1312" y="1651"/>
                </a:lnTo>
                <a:lnTo>
                  <a:pt x="1312" y="1384"/>
                </a:lnTo>
                <a:lnTo>
                  <a:pt x="1312" y="1117"/>
                </a:lnTo>
                <a:lnTo>
                  <a:pt x="1312" y="851"/>
                </a:lnTo>
                <a:lnTo>
                  <a:pt x="1312" y="784"/>
                </a:lnTo>
                <a:lnTo>
                  <a:pt x="1312" y="717"/>
                </a:lnTo>
                <a:lnTo>
                  <a:pt x="1312" y="651"/>
                </a:lnTo>
                <a:lnTo>
                  <a:pt x="1312" y="584"/>
                </a:lnTo>
                <a:lnTo>
                  <a:pt x="1312" y="580"/>
                </a:lnTo>
                <a:lnTo>
                  <a:pt x="1312" y="575"/>
                </a:lnTo>
                <a:lnTo>
                  <a:pt x="1312" y="569"/>
                </a:lnTo>
                <a:lnTo>
                  <a:pt x="1312" y="562"/>
                </a:lnTo>
                <a:lnTo>
                  <a:pt x="1312" y="554"/>
                </a:lnTo>
                <a:lnTo>
                  <a:pt x="1312" y="547"/>
                </a:lnTo>
                <a:lnTo>
                  <a:pt x="1312" y="539"/>
                </a:lnTo>
                <a:lnTo>
                  <a:pt x="1312" y="530"/>
                </a:lnTo>
                <a:lnTo>
                  <a:pt x="1312" y="521"/>
                </a:lnTo>
                <a:lnTo>
                  <a:pt x="1312" y="512"/>
                </a:lnTo>
                <a:lnTo>
                  <a:pt x="1312" y="491"/>
                </a:lnTo>
                <a:lnTo>
                  <a:pt x="1312" y="471"/>
                </a:lnTo>
                <a:lnTo>
                  <a:pt x="1312" y="449"/>
                </a:lnTo>
                <a:lnTo>
                  <a:pt x="1312" y="429"/>
                </a:lnTo>
                <a:lnTo>
                  <a:pt x="1312" y="408"/>
                </a:lnTo>
                <a:lnTo>
                  <a:pt x="1311" y="387"/>
                </a:lnTo>
                <a:lnTo>
                  <a:pt x="1311" y="378"/>
                </a:lnTo>
                <a:lnTo>
                  <a:pt x="1311" y="368"/>
                </a:lnTo>
                <a:lnTo>
                  <a:pt x="1311" y="360"/>
                </a:lnTo>
                <a:lnTo>
                  <a:pt x="1309" y="351"/>
                </a:lnTo>
                <a:lnTo>
                  <a:pt x="1309" y="344"/>
                </a:lnTo>
                <a:lnTo>
                  <a:pt x="1309" y="337"/>
                </a:lnTo>
                <a:lnTo>
                  <a:pt x="1308" y="331"/>
                </a:lnTo>
                <a:lnTo>
                  <a:pt x="1308" y="325"/>
                </a:lnTo>
                <a:lnTo>
                  <a:pt x="1308" y="319"/>
                </a:lnTo>
                <a:lnTo>
                  <a:pt x="1307" y="316"/>
                </a:lnTo>
                <a:lnTo>
                  <a:pt x="1304" y="298"/>
                </a:lnTo>
                <a:lnTo>
                  <a:pt x="1299" y="282"/>
                </a:lnTo>
                <a:lnTo>
                  <a:pt x="1295" y="265"/>
                </a:lnTo>
                <a:lnTo>
                  <a:pt x="1290" y="249"/>
                </a:lnTo>
                <a:lnTo>
                  <a:pt x="1284" y="233"/>
                </a:lnTo>
                <a:lnTo>
                  <a:pt x="1278" y="218"/>
                </a:lnTo>
                <a:lnTo>
                  <a:pt x="1270" y="204"/>
                </a:lnTo>
                <a:lnTo>
                  <a:pt x="1262" y="188"/>
                </a:lnTo>
                <a:lnTo>
                  <a:pt x="1253" y="176"/>
                </a:lnTo>
                <a:lnTo>
                  <a:pt x="1245" y="161"/>
                </a:lnTo>
                <a:lnTo>
                  <a:pt x="1234" y="149"/>
                </a:lnTo>
                <a:lnTo>
                  <a:pt x="1226" y="136"/>
                </a:lnTo>
                <a:lnTo>
                  <a:pt x="1214" y="123"/>
                </a:lnTo>
                <a:lnTo>
                  <a:pt x="1203" y="111"/>
                </a:lnTo>
                <a:lnTo>
                  <a:pt x="1191" y="100"/>
                </a:lnTo>
                <a:lnTo>
                  <a:pt x="1180" y="89"/>
                </a:lnTo>
                <a:lnTo>
                  <a:pt x="1167" y="79"/>
                </a:lnTo>
                <a:lnTo>
                  <a:pt x="1154" y="69"/>
                </a:lnTo>
                <a:lnTo>
                  <a:pt x="1140" y="60"/>
                </a:lnTo>
                <a:lnTo>
                  <a:pt x="1126" y="51"/>
                </a:lnTo>
                <a:lnTo>
                  <a:pt x="1112" y="43"/>
                </a:lnTo>
                <a:lnTo>
                  <a:pt x="1098" y="36"/>
                </a:lnTo>
                <a:lnTo>
                  <a:pt x="1083" y="29"/>
                </a:lnTo>
                <a:lnTo>
                  <a:pt x="1068" y="24"/>
                </a:lnTo>
                <a:lnTo>
                  <a:pt x="1053" y="18"/>
                </a:lnTo>
                <a:lnTo>
                  <a:pt x="1036" y="14"/>
                </a:lnTo>
                <a:lnTo>
                  <a:pt x="1021" y="9"/>
                </a:lnTo>
                <a:lnTo>
                  <a:pt x="1004" y="6"/>
                </a:lnTo>
                <a:lnTo>
                  <a:pt x="988" y="3"/>
                </a:lnTo>
                <a:lnTo>
                  <a:pt x="971" y="1"/>
                </a:lnTo>
                <a:lnTo>
                  <a:pt x="955" y="0"/>
                </a:lnTo>
                <a:lnTo>
                  <a:pt x="937" y="0"/>
                </a:lnTo>
                <a:lnTo>
                  <a:pt x="920" y="0"/>
                </a:lnTo>
                <a:lnTo>
                  <a:pt x="904" y="1"/>
                </a:lnTo>
                <a:lnTo>
                  <a:pt x="887" y="3"/>
                </a:lnTo>
                <a:lnTo>
                  <a:pt x="871" y="6"/>
                </a:lnTo>
                <a:lnTo>
                  <a:pt x="854" y="9"/>
                </a:lnTo>
                <a:lnTo>
                  <a:pt x="838" y="14"/>
                </a:lnTo>
                <a:lnTo>
                  <a:pt x="823" y="18"/>
                </a:lnTo>
                <a:lnTo>
                  <a:pt x="807" y="24"/>
                </a:lnTo>
                <a:lnTo>
                  <a:pt x="792" y="29"/>
                </a:lnTo>
                <a:lnTo>
                  <a:pt x="777" y="37"/>
                </a:lnTo>
                <a:lnTo>
                  <a:pt x="763" y="43"/>
                </a:lnTo>
                <a:lnTo>
                  <a:pt x="748" y="51"/>
                </a:lnTo>
                <a:lnTo>
                  <a:pt x="735" y="60"/>
                </a:lnTo>
                <a:lnTo>
                  <a:pt x="721" y="69"/>
                </a:lnTo>
                <a:lnTo>
                  <a:pt x="708" y="79"/>
                </a:lnTo>
                <a:lnTo>
                  <a:pt x="695" y="89"/>
                </a:lnTo>
                <a:lnTo>
                  <a:pt x="683" y="100"/>
                </a:lnTo>
                <a:lnTo>
                  <a:pt x="671" y="111"/>
                </a:lnTo>
                <a:lnTo>
                  <a:pt x="660" y="123"/>
                </a:lnTo>
                <a:lnTo>
                  <a:pt x="650" y="136"/>
                </a:lnTo>
                <a:lnTo>
                  <a:pt x="640" y="149"/>
                </a:lnTo>
                <a:lnTo>
                  <a:pt x="631" y="161"/>
                </a:lnTo>
                <a:lnTo>
                  <a:pt x="620" y="176"/>
                </a:lnTo>
                <a:lnTo>
                  <a:pt x="613" y="190"/>
                </a:lnTo>
                <a:lnTo>
                  <a:pt x="605" y="204"/>
                </a:lnTo>
                <a:lnTo>
                  <a:pt x="598" y="219"/>
                </a:lnTo>
                <a:lnTo>
                  <a:pt x="591" y="235"/>
                </a:lnTo>
                <a:lnTo>
                  <a:pt x="585" y="250"/>
                </a:lnTo>
                <a:lnTo>
                  <a:pt x="580" y="265"/>
                </a:lnTo>
                <a:lnTo>
                  <a:pt x="575" y="282"/>
                </a:lnTo>
                <a:lnTo>
                  <a:pt x="571" y="299"/>
                </a:lnTo>
                <a:lnTo>
                  <a:pt x="568" y="316"/>
                </a:lnTo>
                <a:lnTo>
                  <a:pt x="567" y="319"/>
                </a:lnTo>
                <a:lnTo>
                  <a:pt x="567" y="325"/>
                </a:lnTo>
                <a:lnTo>
                  <a:pt x="566" y="331"/>
                </a:lnTo>
                <a:lnTo>
                  <a:pt x="566" y="337"/>
                </a:lnTo>
                <a:lnTo>
                  <a:pt x="566" y="345"/>
                </a:lnTo>
                <a:lnTo>
                  <a:pt x="565" y="353"/>
                </a:lnTo>
                <a:lnTo>
                  <a:pt x="565" y="360"/>
                </a:lnTo>
                <a:lnTo>
                  <a:pt x="565" y="369"/>
                </a:lnTo>
                <a:lnTo>
                  <a:pt x="563" y="378"/>
                </a:lnTo>
                <a:lnTo>
                  <a:pt x="563" y="387"/>
                </a:lnTo>
                <a:lnTo>
                  <a:pt x="563" y="408"/>
                </a:lnTo>
                <a:lnTo>
                  <a:pt x="563" y="429"/>
                </a:lnTo>
                <a:lnTo>
                  <a:pt x="563" y="450"/>
                </a:lnTo>
                <a:lnTo>
                  <a:pt x="562" y="471"/>
                </a:lnTo>
                <a:lnTo>
                  <a:pt x="562" y="493"/>
                </a:lnTo>
                <a:lnTo>
                  <a:pt x="562" y="512"/>
                </a:lnTo>
                <a:lnTo>
                  <a:pt x="562" y="522"/>
                </a:lnTo>
                <a:lnTo>
                  <a:pt x="562" y="531"/>
                </a:lnTo>
                <a:lnTo>
                  <a:pt x="562" y="540"/>
                </a:lnTo>
                <a:lnTo>
                  <a:pt x="562" y="548"/>
                </a:lnTo>
                <a:lnTo>
                  <a:pt x="562" y="556"/>
                </a:lnTo>
                <a:lnTo>
                  <a:pt x="562" y="563"/>
                </a:lnTo>
                <a:lnTo>
                  <a:pt x="563" y="570"/>
                </a:lnTo>
                <a:lnTo>
                  <a:pt x="563" y="575"/>
                </a:lnTo>
                <a:lnTo>
                  <a:pt x="563" y="580"/>
                </a:lnTo>
                <a:lnTo>
                  <a:pt x="563" y="584"/>
                </a:lnTo>
                <a:lnTo>
                  <a:pt x="563" y="651"/>
                </a:lnTo>
                <a:lnTo>
                  <a:pt x="563" y="717"/>
                </a:lnTo>
                <a:lnTo>
                  <a:pt x="563" y="784"/>
                </a:lnTo>
                <a:lnTo>
                  <a:pt x="563" y="851"/>
                </a:lnTo>
                <a:lnTo>
                  <a:pt x="563" y="1118"/>
                </a:lnTo>
                <a:lnTo>
                  <a:pt x="563" y="1385"/>
                </a:lnTo>
                <a:lnTo>
                  <a:pt x="563" y="1652"/>
                </a:lnTo>
                <a:lnTo>
                  <a:pt x="563" y="1918"/>
                </a:lnTo>
                <a:lnTo>
                  <a:pt x="563" y="2452"/>
                </a:lnTo>
                <a:lnTo>
                  <a:pt x="563" y="2987"/>
                </a:lnTo>
                <a:lnTo>
                  <a:pt x="563" y="3520"/>
                </a:lnTo>
                <a:lnTo>
                  <a:pt x="563" y="4054"/>
                </a:lnTo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127000" prst="artDeco"/>
          </a:sp3d>
        </xdr:spPr>
        <xdr:txBody>
          <a:bodyPr anchor="ctr"/>
          <a:lstStyle/>
          <a:p>
            <a:endParaRPr lang="en-US" b="1"/>
          </a:p>
        </xdr:txBody>
      </xdr:sp>
      <xdr:sp macro="" textlink="">
        <xdr:nvSpPr>
          <xdr:cNvPr id="4" name="Thermometer Mercury Background">
            <a:extLst>
              <a:ext uri="{FF2B5EF4-FFF2-40B4-BE49-F238E27FC236}">
                <a16:creationId xmlns:a16="http://schemas.microsoft.com/office/drawing/2014/main" id="{771A57F8-99B7-470C-87B7-43F218D6A584}"/>
              </a:ext>
            </a:extLst>
          </xdr:cNvPr>
          <xdr:cNvSpPr/>
        </xdr:nvSpPr>
        <xdr:spPr bwMode="auto">
          <a:xfrm>
            <a:off x="13030278" y="3221790"/>
            <a:ext cx="128008" cy="1771322"/>
          </a:xfrm>
          <a:prstGeom prst="roundRect">
            <a:avLst>
              <a:gd name="adj" fmla="val 48342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 b="1"/>
          </a:p>
        </xdr:txBody>
      </xdr:sp>
      <xdr:graphicFrame macro="">
        <xdr:nvGraphicFramePr>
          <xdr:cNvPr id="5" name="Thermometer Mercury Chart">
            <a:extLst>
              <a:ext uri="{FF2B5EF4-FFF2-40B4-BE49-F238E27FC236}">
                <a16:creationId xmlns:a16="http://schemas.microsoft.com/office/drawing/2014/main" id="{CA772A0B-570D-40FA-BC55-3B520511DAE8}"/>
              </a:ext>
            </a:extLst>
          </xdr:cNvPr>
          <xdr:cNvGraphicFramePr>
            <a:graphicFrameLocks/>
          </xdr:cNvGraphicFramePr>
        </xdr:nvGraphicFramePr>
        <xdr:xfrm>
          <a:off x="12460461" y="3036331"/>
          <a:ext cx="923701" cy="19806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Thermometer Bulb Circle">
            <a:extLst>
              <a:ext uri="{FF2B5EF4-FFF2-40B4-BE49-F238E27FC236}">
                <a16:creationId xmlns:a16="http://schemas.microsoft.com/office/drawing/2014/main" id="{382FD580-85A0-40B7-9842-FBC46D16A561}"/>
              </a:ext>
            </a:extLst>
          </xdr:cNvPr>
          <xdr:cNvSpPr/>
        </xdr:nvSpPr>
        <xdr:spPr bwMode="auto">
          <a:xfrm>
            <a:off x="12760039" y="4892848"/>
            <a:ext cx="689821" cy="688476"/>
          </a:xfrm>
          <a:prstGeom prst="ellipse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 b="1"/>
          </a:p>
        </xdr:txBody>
      </xdr:sp>
      <xdr:sp macro="" textlink="AH29">
        <xdr:nvSpPr>
          <xdr:cNvPr id="7" name="Thermometer Small % Value Text">
            <a:extLst>
              <a:ext uri="{FF2B5EF4-FFF2-40B4-BE49-F238E27FC236}">
                <a16:creationId xmlns:a16="http://schemas.microsoft.com/office/drawing/2014/main" id="{B5EDA161-B003-4915-985D-F32CF3FE1149}"/>
              </a:ext>
            </a:extLst>
          </xdr:cNvPr>
          <xdr:cNvSpPr txBox="1"/>
        </xdr:nvSpPr>
        <xdr:spPr bwMode="auto">
          <a:xfrm>
            <a:off x="12638192" y="5026072"/>
            <a:ext cx="993092" cy="3762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fld id="{B9A51538-25CE-4CE1-A8DA-F7B2DC3CDBB5}" type="TxLink">
              <a:rPr lang="en-US" sz="1600" b="1" i="0" u="none" strike="noStrike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rial"/>
                <a:ea typeface="+mn-ea"/>
                <a:cs typeface="Arial"/>
              </a:rPr>
              <a:pPr algn="ctr"/>
              <a:t>34,3%</a:t>
            </a:fld>
            <a:endParaRPr lang="en-US" sz="4400" b="1" i="0" u="none" strike="noStrik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ri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30</xdr:col>
      <xdr:colOff>416718</xdr:colOff>
      <xdr:row>8</xdr:row>
      <xdr:rowOff>83343</xdr:rowOff>
    </xdr:from>
    <xdr:to>
      <xdr:col>34</xdr:col>
      <xdr:colOff>83344</xdr:colOff>
      <xdr:row>8</xdr:row>
      <xdr:rowOff>369093</xdr:rowOff>
    </xdr:to>
    <xdr:sp macro="" textlink="">
      <xdr:nvSpPr>
        <xdr:cNvPr id="8" name="TextBox 29">
          <a:extLst>
            <a:ext uri="{FF2B5EF4-FFF2-40B4-BE49-F238E27FC236}">
              <a16:creationId xmlns:a16="http://schemas.microsoft.com/office/drawing/2014/main" id="{E8CCD5A5-3FD0-40C1-A1A9-00E0D0ECD651}"/>
            </a:ext>
          </a:extLst>
        </xdr:cNvPr>
        <xdr:cNvSpPr txBox="1"/>
      </xdr:nvSpPr>
      <xdr:spPr>
        <a:xfrm>
          <a:off x="17037843" y="2836068"/>
          <a:ext cx="244792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latin typeface="Arial" panose="020B0604020202020204" pitchFamily="34" charset="0"/>
              <a:cs typeface="Arial" panose="020B0604020202020204" pitchFamily="34" charset="0"/>
            </a:rPr>
            <a:t>Avance General</a:t>
          </a:r>
        </a:p>
      </xdr:txBody>
    </xdr:sp>
    <xdr:clientData/>
  </xdr:twoCellAnchor>
  <xdr:twoCellAnchor editAs="oneCell">
    <xdr:from>
      <xdr:col>15</xdr:col>
      <xdr:colOff>11905</xdr:colOff>
      <xdr:row>71</xdr:row>
      <xdr:rowOff>71438</xdr:rowOff>
    </xdr:from>
    <xdr:to>
      <xdr:col>20</xdr:col>
      <xdr:colOff>35719</xdr:colOff>
      <xdr:row>74</xdr:row>
      <xdr:rowOff>107156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9D03513-2BCC-4BB1-B282-D861A49CB27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9630" y="26693813"/>
          <a:ext cx="2081214" cy="8739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35717</xdr:colOff>
      <xdr:row>34</xdr:row>
      <xdr:rowOff>57149</xdr:rowOff>
    </xdr:from>
    <xdr:to>
      <xdr:col>16</xdr:col>
      <xdr:colOff>500062</xdr:colOff>
      <xdr:row>37</xdr:row>
      <xdr:rowOff>103909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A8E9B03-49E2-4782-A5D0-65A3F990B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35717</xdr:colOff>
      <xdr:row>34</xdr:row>
      <xdr:rowOff>45243</xdr:rowOff>
    </xdr:from>
    <xdr:to>
      <xdr:col>33</xdr:col>
      <xdr:colOff>744682</xdr:colOff>
      <xdr:row>35</xdr:row>
      <xdr:rowOff>2380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C387C64-EBBF-49AF-94C3-DA5DF03FF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596394</xdr:colOff>
      <xdr:row>7</xdr:row>
      <xdr:rowOff>278174</xdr:rowOff>
    </xdr:from>
    <xdr:to>
      <xdr:col>30</xdr:col>
      <xdr:colOff>207817</xdr:colOff>
      <xdr:row>31</xdr:row>
      <xdr:rowOff>43296</xdr:rowOff>
    </xdr:to>
    <xdr:graphicFrame macro="">
      <xdr:nvGraphicFramePr>
        <xdr:cNvPr id="12" name="4 Gráfico">
          <a:extLst>
            <a:ext uri="{FF2B5EF4-FFF2-40B4-BE49-F238E27FC236}">
              <a16:creationId xmlns:a16="http://schemas.microsoft.com/office/drawing/2014/main" id="{DD0EA562-0FCF-4283-8BAF-B7A119A74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37540</xdr:colOff>
      <xdr:row>1</xdr:row>
      <xdr:rowOff>166692</xdr:rowOff>
    </xdr:from>
    <xdr:to>
      <xdr:col>4</xdr:col>
      <xdr:colOff>676157</xdr:colOff>
      <xdr:row>3</xdr:row>
      <xdr:rowOff>416718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CCDC36E-8A5B-41EA-9B8A-D73F6A3CC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40" y="223842"/>
          <a:ext cx="2181667" cy="1393026"/>
        </a:xfrm>
        <a:prstGeom prst="rect">
          <a:avLst/>
        </a:prstGeom>
      </xdr:spPr>
    </xdr:pic>
    <xdr:clientData/>
  </xdr:twoCellAnchor>
  <xdr:twoCellAnchor>
    <xdr:from>
      <xdr:col>1</xdr:col>
      <xdr:colOff>35717</xdr:colOff>
      <xdr:row>43</xdr:row>
      <xdr:rowOff>57149</xdr:rowOff>
    </xdr:from>
    <xdr:to>
      <xdr:col>16</xdr:col>
      <xdr:colOff>500062</xdr:colOff>
      <xdr:row>44</xdr:row>
      <xdr:rowOff>155862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1EEEAAE-EB82-4917-9AEE-D48E6E346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35716</xdr:colOff>
      <xdr:row>43</xdr:row>
      <xdr:rowOff>45243</xdr:rowOff>
    </xdr:from>
    <xdr:to>
      <xdr:col>33</xdr:col>
      <xdr:colOff>762000</xdr:colOff>
      <xdr:row>45</xdr:row>
      <xdr:rowOff>34636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FBD670B-FE9A-4172-9E4C-C9A68678A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35717</xdr:colOff>
      <xdr:row>52</xdr:row>
      <xdr:rowOff>57150</xdr:rowOff>
    </xdr:from>
    <xdr:to>
      <xdr:col>16</xdr:col>
      <xdr:colOff>500062</xdr:colOff>
      <xdr:row>55</xdr:row>
      <xdr:rowOff>69272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88E6EF3-D097-4200-BCD8-FDDB59BA2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35717</xdr:colOff>
      <xdr:row>52</xdr:row>
      <xdr:rowOff>45243</xdr:rowOff>
    </xdr:from>
    <xdr:to>
      <xdr:col>33</xdr:col>
      <xdr:colOff>779318</xdr:colOff>
      <xdr:row>54</xdr:row>
      <xdr:rowOff>7937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4227E93A-8482-4CB6-AF02-CDADB9AEB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35717</xdr:colOff>
      <xdr:row>63</xdr:row>
      <xdr:rowOff>57151</xdr:rowOff>
    </xdr:from>
    <xdr:to>
      <xdr:col>16</xdr:col>
      <xdr:colOff>500062</xdr:colOff>
      <xdr:row>64</xdr:row>
      <xdr:rowOff>95251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8B38DF79-BAAC-42F7-B282-ADE354651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35716</xdr:colOff>
      <xdr:row>63</xdr:row>
      <xdr:rowOff>45243</xdr:rowOff>
    </xdr:from>
    <xdr:to>
      <xdr:col>34</xdr:col>
      <xdr:colOff>-1</xdr:colOff>
      <xdr:row>65</xdr:row>
      <xdr:rowOff>34637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3E3FDC03-B1F8-45B6-9EAF-1BBDE0882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77931</xdr:colOff>
      <xdr:row>8</xdr:row>
      <xdr:rowOff>57148</xdr:rowOff>
    </xdr:from>
    <xdr:to>
      <xdr:col>8</xdr:col>
      <xdr:colOff>580158</xdr:colOff>
      <xdr:row>31</xdr:row>
      <xdr:rowOff>138545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ECF2C55B-27D3-4A83-9FE4-ACA1CE047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31</xdr:col>
      <xdr:colOff>81643</xdr:colOff>
      <xdr:row>1</xdr:row>
      <xdr:rowOff>326571</xdr:rowOff>
    </xdr:from>
    <xdr:to>
      <xdr:col>33</xdr:col>
      <xdr:colOff>747741</xdr:colOff>
      <xdr:row>3</xdr:row>
      <xdr:rowOff>299356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59C24A3-863B-4D34-B831-6C6C8AF7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2368" y="383721"/>
          <a:ext cx="2009123" cy="1115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51955</xdr:rowOff>
    </xdr:from>
    <xdr:to>
      <xdr:col>4</xdr:col>
      <xdr:colOff>0</xdr:colOff>
      <xdr:row>19</xdr:row>
      <xdr:rowOff>1263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8F448-E1C4-43B6-A790-9441F8FC5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1050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1A409A/Pozo%20de%20desarrollo%20Santa%20Cl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Estadisticos"/>
      <sheetName val="Cliente"/>
      <sheetName val="Graficos"/>
      <sheetName val="TBG"/>
      <sheetName val="LTO"/>
      <sheetName val="Indices de C. Legal Amb."/>
      <sheetName val="Accidentes Personas"/>
      <sheetName val="Eventos Ambientales"/>
      <sheetName val="Otros Eventos"/>
      <sheetName val="Actividades Semanal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T49"/>
  <sheetViews>
    <sheetView showGridLines="0" tabSelected="1" zoomScale="70" zoomScaleNormal="70" zoomScaleSheetLayoutView="85" workbookViewId="0">
      <selection activeCell="I3" sqref="I3:BY3"/>
    </sheetView>
  </sheetViews>
  <sheetFormatPr baseColWidth="10" defaultColWidth="0" defaultRowHeight="12.75" zeroHeight="1" outlineLevelRow="2" x14ac:dyDescent="0.2"/>
  <cols>
    <col min="1" max="1" width="1.7109375" style="6" customWidth="1"/>
    <col min="2" max="2" width="25.5703125" style="14" customWidth="1"/>
    <col min="3" max="6" width="22.5703125" style="14" customWidth="1"/>
    <col min="7" max="7" width="19.42578125" style="15" customWidth="1"/>
    <col min="8" max="8" width="13.28515625" style="24" customWidth="1"/>
    <col min="9" max="9" width="29" style="28" customWidth="1"/>
    <col min="10" max="10" width="3.42578125" style="15" customWidth="1"/>
    <col min="11" max="18" width="3.28515625" style="9" customWidth="1"/>
    <col min="19" max="19" width="3.28515625" style="8" customWidth="1"/>
    <col min="20" max="20" width="3.42578125" style="8" bestFit="1" customWidth="1"/>
    <col min="21" max="22" width="3.28515625" style="8" customWidth="1"/>
    <col min="23" max="23" width="4" style="8" customWidth="1"/>
    <col min="24" max="35" width="3.28515625" style="8" customWidth="1"/>
    <col min="36" max="38" width="3.28515625" style="9" customWidth="1"/>
    <col min="39" max="39" width="3.28515625" style="8" customWidth="1"/>
    <col min="40" max="50" width="3.28515625" style="9" customWidth="1"/>
    <col min="51" max="55" width="3.28515625" style="8" customWidth="1"/>
    <col min="56" max="56" width="4.28515625" style="8" bestFit="1" customWidth="1"/>
    <col min="57" max="57" width="3.28515625" style="9" customWidth="1"/>
    <col min="58" max="58" width="4.28515625" style="9" bestFit="1" customWidth="1"/>
    <col min="59" max="61" width="3.28515625" style="8" customWidth="1"/>
    <col min="62" max="62" width="3.42578125" style="8" customWidth="1"/>
    <col min="63" max="64" width="3.28515625" style="8" customWidth="1"/>
    <col min="65" max="68" width="3.28515625" style="9" customWidth="1"/>
    <col min="69" max="88" width="3.28515625" style="8" customWidth="1"/>
    <col min="89" max="129" width="3.28515625" style="9" customWidth="1"/>
    <col min="130" max="130" width="1.7109375" style="9" customWidth="1"/>
    <col min="131" max="132" width="11.42578125" style="9" hidden="1" customWidth="1"/>
    <col min="133" max="137" width="0" style="9" hidden="1" customWidth="1"/>
    <col min="138" max="156" width="0" style="6" hidden="1" customWidth="1"/>
    <col min="157" max="158" width="11.42578125" style="6" hidden="1" customWidth="1"/>
    <col min="159" max="166" width="0" style="6" hidden="1" customWidth="1"/>
    <col min="167" max="168" width="11.42578125" style="6" hidden="1" customWidth="1"/>
    <col min="169" max="176" width="0" style="6" hidden="1" customWidth="1"/>
    <col min="177" max="16384" width="11.42578125" style="6" hidden="1"/>
  </cols>
  <sheetData>
    <row r="1" spans="1:137" ht="10.15" customHeight="1" x14ac:dyDescent="0.2">
      <c r="A1" s="74">
        <v>1</v>
      </c>
      <c r="B1" s="6"/>
      <c r="C1" s="6"/>
      <c r="D1" s="6"/>
      <c r="E1" s="6"/>
      <c r="F1" s="6"/>
      <c r="I1" s="2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J1" s="8"/>
      <c r="AK1" s="8"/>
      <c r="AL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BC1" s="9"/>
      <c r="BD1" s="9"/>
      <c r="BG1" s="9"/>
      <c r="BH1" s="9"/>
      <c r="BI1" s="9"/>
      <c r="BJ1" s="9"/>
      <c r="BK1" s="9"/>
      <c r="BL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</row>
    <row r="2" spans="1:137" ht="64.5" customHeight="1" x14ac:dyDescent="0.2">
      <c r="A2"/>
      <c r="B2" s="129"/>
      <c r="C2" s="130"/>
      <c r="D2" s="130"/>
      <c r="E2" s="130"/>
      <c r="F2" s="130"/>
      <c r="G2" s="130"/>
      <c r="H2" s="130"/>
      <c r="I2" s="136" t="s">
        <v>130</v>
      </c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3" t="s">
        <v>127</v>
      </c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6"/>
      <c r="EA2" s="6"/>
      <c r="EB2" s="6"/>
      <c r="EC2" s="6"/>
      <c r="ED2" s="6"/>
      <c r="EE2" s="6"/>
      <c r="EF2" s="6"/>
      <c r="EG2" s="6"/>
    </row>
    <row r="3" spans="1:137" ht="64.5" customHeight="1" x14ac:dyDescent="0.2">
      <c r="A3" s="74"/>
      <c r="B3" s="131"/>
      <c r="C3" s="132"/>
      <c r="D3" s="132"/>
      <c r="E3" s="132"/>
      <c r="F3" s="132"/>
      <c r="G3" s="132"/>
      <c r="H3" s="132"/>
      <c r="I3" s="135" t="s">
        <v>126</v>
      </c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 t="s">
        <v>125</v>
      </c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3" t="s">
        <v>128</v>
      </c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6"/>
      <c r="EA3" s="6"/>
      <c r="EB3" s="6"/>
      <c r="EC3" s="6"/>
      <c r="ED3" s="6"/>
      <c r="EE3" s="6"/>
      <c r="EF3" s="6"/>
      <c r="EG3" s="6"/>
    </row>
    <row r="4" spans="1:137" ht="10.15" customHeight="1" x14ac:dyDescent="0.2">
      <c r="A4" s="74"/>
      <c r="DV4" s="51"/>
      <c r="DW4" s="51"/>
      <c r="DX4" s="51"/>
      <c r="DY4" s="51"/>
      <c r="DZ4" s="6"/>
      <c r="EA4" s="6"/>
      <c r="EB4" s="6"/>
      <c r="EC4" s="6"/>
      <c r="ED4" s="6"/>
      <c r="EE4" s="6"/>
      <c r="EF4" s="6"/>
      <c r="EG4" s="6"/>
    </row>
    <row r="5" spans="1:137" ht="20.25" hidden="1" x14ac:dyDescent="0.2">
      <c r="A5" s="74"/>
      <c r="B5" s="123" t="s">
        <v>0</v>
      </c>
      <c r="C5" s="124"/>
      <c r="D5" s="124"/>
      <c r="E5" s="124"/>
      <c r="F5" s="125"/>
      <c r="G5" s="103">
        <f ca="1">+TODAY()</f>
        <v>45722</v>
      </c>
      <c r="H5" s="103"/>
      <c r="I5" s="103"/>
      <c r="J5" s="104"/>
      <c r="K5" s="104"/>
      <c r="L5" s="51"/>
      <c r="M5" s="105"/>
      <c r="N5" s="106"/>
      <c r="O5" s="107"/>
      <c r="P5" s="104" t="s">
        <v>1</v>
      </c>
      <c r="Q5" s="104"/>
      <c r="R5" s="104"/>
      <c r="S5" s="104"/>
      <c r="T5" s="104"/>
      <c r="U5" s="104"/>
      <c r="V5" s="104"/>
      <c r="W5" s="108"/>
      <c r="X5" s="109"/>
      <c r="Y5" s="110"/>
      <c r="Z5" s="104" t="s">
        <v>2</v>
      </c>
      <c r="AA5" s="104"/>
      <c r="AB5" s="104"/>
      <c r="AC5" s="104"/>
      <c r="AD5" s="104"/>
      <c r="AE5" s="104"/>
      <c r="AF5" s="104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6"/>
      <c r="CB5" s="6"/>
      <c r="CC5" s="6"/>
      <c r="CD5" s="6"/>
      <c r="CE5" s="6"/>
      <c r="CF5" s="6"/>
      <c r="CG5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ht="10.15" customHeight="1" x14ac:dyDescent="0.2">
      <c r="A6" s="117"/>
      <c r="B6" s="117"/>
      <c r="C6" s="117"/>
      <c r="D6" s="117"/>
      <c r="E6" s="117"/>
      <c r="F6" s="117"/>
      <c r="G6" s="117"/>
      <c r="H6" s="117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42"/>
      <c r="DV6" s="42"/>
      <c r="DW6" s="42"/>
      <c r="DX6" s="42"/>
      <c r="DY6" s="42"/>
      <c r="DZ6" s="6"/>
      <c r="EA6" s="6"/>
      <c r="EB6" s="6"/>
      <c r="EC6" s="6"/>
      <c r="ED6" s="6"/>
      <c r="EE6" s="6"/>
      <c r="EF6" s="6"/>
      <c r="EG6" s="6"/>
    </row>
    <row r="7" spans="1:137" ht="14.25" customHeight="1" x14ac:dyDescent="0.2">
      <c r="B7" s="119" t="s">
        <v>3</v>
      </c>
      <c r="C7" s="119" t="s">
        <v>121</v>
      </c>
      <c r="D7" s="119" t="s">
        <v>122</v>
      </c>
      <c r="E7" s="119" t="s">
        <v>123</v>
      </c>
      <c r="F7" s="119" t="s">
        <v>124</v>
      </c>
      <c r="G7" s="119" t="s">
        <v>4</v>
      </c>
      <c r="H7" s="115" t="e">
        <f>+AVERAGE(#REF!,#REF!,#REF!,#REF!)</f>
        <v>#REF!</v>
      </c>
      <c r="I7" s="128" t="s">
        <v>5</v>
      </c>
      <c r="J7" s="111">
        <v>45292</v>
      </c>
      <c r="K7" s="112"/>
      <c r="L7" s="112"/>
      <c r="M7" s="112"/>
      <c r="N7" s="112"/>
      <c r="O7" s="112"/>
      <c r="P7" s="112"/>
      <c r="Q7" s="112"/>
      <c r="R7" s="112"/>
      <c r="S7" s="113"/>
      <c r="T7" s="111">
        <v>45323</v>
      </c>
      <c r="U7" s="112"/>
      <c r="V7" s="112"/>
      <c r="W7" s="112"/>
      <c r="X7" s="112"/>
      <c r="Y7" s="112"/>
      <c r="Z7" s="112"/>
      <c r="AA7" s="112"/>
      <c r="AB7" s="112"/>
      <c r="AC7" s="113"/>
      <c r="AD7" s="111">
        <v>45352</v>
      </c>
      <c r="AE7" s="112"/>
      <c r="AF7" s="112"/>
      <c r="AG7" s="112"/>
      <c r="AH7" s="112"/>
      <c r="AI7" s="112"/>
      <c r="AJ7" s="112"/>
      <c r="AK7" s="112"/>
      <c r="AL7" s="112"/>
      <c r="AM7" s="113"/>
      <c r="AN7" s="111">
        <v>45383</v>
      </c>
      <c r="AO7" s="112"/>
      <c r="AP7" s="112"/>
      <c r="AQ7" s="112"/>
      <c r="AR7" s="112"/>
      <c r="AS7" s="112"/>
      <c r="AT7" s="112"/>
      <c r="AU7" s="112"/>
      <c r="AV7" s="112"/>
      <c r="AW7" s="113"/>
      <c r="AX7" s="111">
        <v>45413</v>
      </c>
      <c r="AY7" s="112"/>
      <c r="AZ7" s="112"/>
      <c r="BA7" s="112"/>
      <c r="BB7" s="112"/>
      <c r="BC7" s="112"/>
      <c r="BD7" s="112"/>
      <c r="BE7" s="112"/>
      <c r="BF7" s="112"/>
      <c r="BG7" s="113"/>
      <c r="BH7" s="111">
        <v>45444</v>
      </c>
      <c r="BI7" s="112"/>
      <c r="BJ7" s="112"/>
      <c r="BK7" s="112"/>
      <c r="BL7" s="112"/>
      <c r="BM7" s="112"/>
      <c r="BN7" s="112"/>
      <c r="BO7" s="112"/>
      <c r="BP7" s="112"/>
      <c r="BQ7" s="113"/>
      <c r="BR7" s="111">
        <v>45474</v>
      </c>
      <c r="BS7" s="112"/>
      <c r="BT7" s="112"/>
      <c r="BU7" s="112"/>
      <c r="BV7" s="112"/>
      <c r="BW7" s="112"/>
      <c r="BX7" s="112"/>
      <c r="BY7" s="112"/>
      <c r="BZ7" s="112"/>
      <c r="CA7" s="113"/>
      <c r="CB7" s="111">
        <v>45505</v>
      </c>
      <c r="CC7" s="112"/>
      <c r="CD7" s="112"/>
      <c r="CE7" s="112"/>
      <c r="CF7" s="112"/>
      <c r="CG7" s="112"/>
      <c r="CH7" s="112"/>
      <c r="CI7" s="112"/>
      <c r="CJ7" s="112"/>
      <c r="CK7" s="113"/>
      <c r="CL7" s="111">
        <v>45536</v>
      </c>
      <c r="CM7" s="112"/>
      <c r="CN7" s="112"/>
      <c r="CO7" s="112"/>
      <c r="CP7" s="112"/>
      <c r="CQ7" s="112"/>
      <c r="CR7" s="112"/>
      <c r="CS7" s="112"/>
      <c r="CT7" s="112"/>
      <c r="CU7" s="113"/>
      <c r="CV7" s="111">
        <v>45566</v>
      </c>
      <c r="CW7" s="112"/>
      <c r="CX7" s="112"/>
      <c r="CY7" s="112"/>
      <c r="CZ7" s="112"/>
      <c r="DA7" s="112"/>
      <c r="DB7" s="112"/>
      <c r="DC7" s="112"/>
      <c r="DD7" s="112"/>
      <c r="DE7" s="113"/>
      <c r="DF7" s="111">
        <v>45597</v>
      </c>
      <c r="DG7" s="112"/>
      <c r="DH7" s="112"/>
      <c r="DI7" s="112"/>
      <c r="DJ7" s="112"/>
      <c r="DK7" s="112"/>
      <c r="DL7" s="112"/>
      <c r="DM7" s="112"/>
      <c r="DN7" s="112"/>
      <c r="DO7" s="113"/>
      <c r="DP7" s="111">
        <v>45627</v>
      </c>
      <c r="DQ7" s="112"/>
      <c r="DR7" s="112"/>
      <c r="DS7" s="112"/>
      <c r="DT7" s="112"/>
      <c r="DU7" s="112"/>
      <c r="DV7" s="112"/>
      <c r="DW7" s="112"/>
      <c r="DX7" s="112"/>
      <c r="DY7" s="113"/>
      <c r="DZ7" s="6"/>
      <c r="EA7" s="6"/>
      <c r="EB7" s="6"/>
      <c r="EC7" s="6"/>
      <c r="ED7" s="6"/>
      <c r="EE7" s="6"/>
      <c r="EF7" s="6"/>
      <c r="EG7" s="6"/>
    </row>
    <row r="8" spans="1:137" ht="12.75" customHeight="1" x14ac:dyDescent="0.2">
      <c r="B8" s="119"/>
      <c r="C8" s="119"/>
      <c r="D8" s="119"/>
      <c r="E8" s="119"/>
      <c r="F8" s="119"/>
      <c r="G8" s="119"/>
      <c r="H8" s="116"/>
      <c r="I8" s="128"/>
      <c r="J8" s="114">
        <v>1</v>
      </c>
      <c r="K8" s="114"/>
      <c r="L8" s="114">
        <v>2</v>
      </c>
      <c r="M8" s="114"/>
      <c r="N8" s="114">
        <v>3</v>
      </c>
      <c r="O8" s="114"/>
      <c r="P8" s="114">
        <v>4</v>
      </c>
      <c r="Q8" s="114"/>
      <c r="R8" s="114">
        <v>5</v>
      </c>
      <c r="S8" s="114"/>
      <c r="T8" s="114">
        <v>6</v>
      </c>
      <c r="U8" s="114"/>
      <c r="V8" s="114">
        <v>7</v>
      </c>
      <c r="W8" s="114"/>
      <c r="X8" s="114">
        <v>8</v>
      </c>
      <c r="Y8" s="114"/>
      <c r="Z8" s="114">
        <v>9</v>
      </c>
      <c r="AA8" s="114"/>
      <c r="AB8" s="114">
        <v>10</v>
      </c>
      <c r="AC8" s="114"/>
      <c r="AD8" s="114">
        <v>11</v>
      </c>
      <c r="AE8" s="114"/>
      <c r="AF8" s="114">
        <v>12</v>
      </c>
      <c r="AG8" s="114"/>
      <c r="AH8" s="114">
        <v>13</v>
      </c>
      <c r="AI8" s="114"/>
      <c r="AJ8" s="114">
        <v>14</v>
      </c>
      <c r="AK8" s="114"/>
      <c r="AL8" s="114">
        <v>15</v>
      </c>
      <c r="AM8" s="114"/>
      <c r="AN8" s="114">
        <v>16</v>
      </c>
      <c r="AO8" s="114"/>
      <c r="AP8" s="114">
        <v>17</v>
      </c>
      <c r="AQ8" s="114"/>
      <c r="AR8" s="114">
        <v>18</v>
      </c>
      <c r="AS8" s="114"/>
      <c r="AT8" s="114">
        <v>19</v>
      </c>
      <c r="AU8" s="114"/>
      <c r="AV8" s="114">
        <v>20</v>
      </c>
      <c r="AW8" s="114"/>
      <c r="AX8" s="114">
        <v>21</v>
      </c>
      <c r="AY8" s="114"/>
      <c r="AZ8" s="114">
        <v>22</v>
      </c>
      <c r="BA8" s="114"/>
      <c r="BB8" s="114">
        <v>23</v>
      </c>
      <c r="BC8" s="114"/>
      <c r="BD8" s="114">
        <v>24</v>
      </c>
      <c r="BE8" s="114"/>
      <c r="BF8" s="114">
        <v>25</v>
      </c>
      <c r="BG8" s="114"/>
      <c r="BH8" s="114">
        <v>26</v>
      </c>
      <c r="BI8" s="114"/>
      <c r="BJ8" s="114">
        <v>27</v>
      </c>
      <c r="BK8" s="114"/>
      <c r="BL8" s="114">
        <v>28</v>
      </c>
      <c r="BM8" s="114"/>
      <c r="BN8" s="114">
        <v>29</v>
      </c>
      <c r="BO8" s="114"/>
      <c r="BP8" s="114">
        <v>30</v>
      </c>
      <c r="BQ8" s="114"/>
      <c r="BR8" s="114">
        <v>31</v>
      </c>
      <c r="BS8" s="114"/>
      <c r="BT8" s="114">
        <v>32</v>
      </c>
      <c r="BU8" s="114"/>
      <c r="BV8" s="114">
        <v>33</v>
      </c>
      <c r="BW8" s="114"/>
      <c r="BX8" s="114">
        <v>34</v>
      </c>
      <c r="BY8" s="114"/>
      <c r="BZ8" s="114">
        <v>35</v>
      </c>
      <c r="CA8" s="114"/>
      <c r="CB8" s="114">
        <v>36</v>
      </c>
      <c r="CC8" s="114"/>
      <c r="CD8" s="114">
        <v>37</v>
      </c>
      <c r="CE8" s="114"/>
      <c r="CF8" s="114">
        <v>38</v>
      </c>
      <c r="CG8" s="114"/>
      <c r="CH8" s="114">
        <v>39</v>
      </c>
      <c r="CI8" s="114"/>
      <c r="CJ8" s="114">
        <v>40</v>
      </c>
      <c r="CK8" s="114"/>
      <c r="CL8" s="114">
        <v>41</v>
      </c>
      <c r="CM8" s="114"/>
      <c r="CN8" s="114">
        <v>42</v>
      </c>
      <c r="CO8" s="114"/>
      <c r="CP8" s="114">
        <v>43</v>
      </c>
      <c r="CQ8" s="114"/>
      <c r="CR8" s="114">
        <v>44</v>
      </c>
      <c r="CS8" s="114"/>
      <c r="CT8" s="114">
        <v>45</v>
      </c>
      <c r="CU8" s="114"/>
      <c r="CV8" s="114">
        <v>46</v>
      </c>
      <c r="CW8" s="114"/>
      <c r="CX8" s="114">
        <v>47</v>
      </c>
      <c r="CY8" s="114"/>
      <c r="CZ8" s="114">
        <v>48</v>
      </c>
      <c r="DA8" s="114"/>
      <c r="DB8" s="114">
        <v>49</v>
      </c>
      <c r="DC8" s="114"/>
      <c r="DD8" s="114">
        <v>50</v>
      </c>
      <c r="DE8" s="114"/>
      <c r="DF8" s="114">
        <v>51</v>
      </c>
      <c r="DG8" s="114"/>
      <c r="DH8" s="114">
        <v>52</v>
      </c>
      <c r="DI8" s="114"/>
      <c r="DJ8" s="114">
        <v>53</v>
      </c>
      <c r="DK8" s="114"/>
      <c r="DL8" s="114">
        <v>54</v>
      </c>
      <c r="DM8" s="114"/>
      <c r="DN8" s="114">
        <v>55</v>
      </c>
      <c r="DO8" s="114"/>
      <c r="DP8" s="114">
        <v>56</v>
      </c>
      <c r="DQ8" s="114"/>
      <c r="DR8" s="114">
        <v>57</v>
      </c>
      <c r="DS8" s="114"/>
      <c r="DT8" s="114">
        <v>58</v>
      </c>
      <c r="DU8" s="114"/>
      <c r="DV8" s="114">
        <v>59</v>
      </c>
      <c r="DW8" s="114"/>
      <c r="DX8" s="114">
        <v>60</v>
      </c>
      <c r="DY8" s="114"/>
      <c r="DZ8" s="6"/>
      <c r="EA8" s="6"/>
      <c r="EB8" s="6"/>
      <c r="EC8" s="6"/>
      <c r="ED8" s="6"/>
      <c r="EE8" s="6"/>
      <c r="EF8" s="6"/>
      <c r="EG8" s="6"/>
    </row>
    <row r="9" spans="1:137" s="56" customFormat="1" ht="12.75" customHeight="1" x14ac:dyDescent="0.2">
      <c r="B9" s="119"/>
      <c r="C9" s="119"/>
      <c r="D9" s="119"/>
      <c r="E9" s="119"/>
      <c r="F9" s="119"/>
      <c r="G9" s="119"/>
      <c r="H9" s="126" t="s">
        <v>6</v>
      </c>
      <c r="I9" s="128"/>
      <c r="J9" s="121" t="s">
        <v>11</v>
      </c>
      <c r="K9" s="122"/>
      <c r="L9" s="121" t="s">
        <v>12</v>
      </c>
      <c r="M9" s="122"/>
      <c r="N9" s="121" t="s">
        <v>13</v>
      </c>
      <c r="O9" s="122"/>
      <c r="P9" s="121" t="s">
        <v>14</v>
      </c>
      <c r="Q9" s="122"/>
      <c r="R9" s="121" t="s">
        <v>15</v>
      </c>
      <c r="S9" s="122"/>
      <c r="T9" s="121" t="s">
        <v>7</v>
      </c>
      <c r="U9" s="122"/>
      <c r="V9" s="121" t="s">
        <v>8</v>
      </c>
      <c r="W9" s="122"/>
      <c r="X9" s="121" t="s">
        <v>9</v>
      </c>
      <c r="Y9" s="122"/>
      <c r="Z9" s="121" t="s">
        <v>10</v>
      </c>
      <c r="AA9" s="122"/>
      <c r="AB9" s="121" t="s">
        <v>16</v>
      </c>
      <c r="AC9" s="122"/>
      <c r="AD9" s="121" t="s">
        <v>17</v>
      </c>
      <c r="AE9" s="122"/>
      <c r="AF9" s="121" t="s">
        <v>18</v>
      </c>
      <c r="AG9" s="122"/>
      <c r="AH9" s="121" t="s">
        <v>19</v>
      </c>
      <c r="AI9" s="122"/>
      <c r="AJ9" s="121" t="s">
        <v>20</v>
      </c>
      <c r="AK9" s="122"/>
      <c r="AL9" s="121" t="s">
        <v>21</v>
      </c>
      <c r="AM9" s="122"/>
      <c r="AN9" s="121" t="s">
        <v>22</v>
      </c>
      <c r="AO9" s="122"/>
      <c r="AP9" s="121" t="s">
        <v>23</v>
      </c>
      <c r="AQ9" s="122"/>
      <c r="AR9" s="121" t="s">
        <v>24</v>
      </c>
      <c r="AS9" s="122"/>
      <c r="AT9" s="121" t="s">
        <v>25</v>
      </c>
      <c r="AU9" s="122"/>
      <c r="AV9" s="121" t="s">
        <v>26</v>
      </c>
      <c r="AW9" s="122"/>
      <c r="AX9" s="121" t="s">
        <v>11</v>
      </c>
      <c r="AY9" s="122"/>
      <c r="AZ9" s="120" t="s">
        <v>12</v>
      </c>
      <c r="BA9" s="120"/>
      <c r="BB9" s="120" t="s">
        <v>13</v>
      </c>
      <c r="BC9" s="120"/>
      <c r="BD9" s="120" t="s">
        <v>14</v>
      </c>
      <c r="BE9" s="120"/>
      <c r="BF9" s="120" t="s">
        <v>15</v>
      </c>
      <c r="BG9" s="120"/>
      <c r="BH9" s="120" t="s">
        <v>7</v>
      </c>
      <c r="BI9" s="120"/>
      <c r="BJ9" s="120" t="s">
        <v>8</v>
      </c>
      <c r="BK9" s="120"/>
      <c r="BL9" s="120" t="s">
        <v>9</v>
      </c>
      <c r="BM9" s="120"/>
      <c r="BN9" s="120" t="s">
        <v>10</v>
      </c>
      <c r="BO9" s="120"/>
      <c r="BP9" s="120" t="s">
        <v>27</v>
      </c>
      <c r="BQ9" s="120"/>
      <c r="BR9" s="120" t="s">
        <v>22</v>
      </c>
      <c r="BS9" s="120"/>
      <c r="BT9" s="120" t="s">
        <v>23</v>
      </c>
      <c r="BU9" s="120"/>
      <c r="BV9" s="120" t="s">
        <v>24</v>
      </c>
      <c r="BW9" s="120"/>
      <c r="BX9" s="120" t="s">
        <v>25</v>
      </c>
      <c r="BY9" s="120"/>
      <c r="BZ9" s="120" t="s">
        <v>28</v>
      </c>
      <c r="CA9" s="120"/>
      <c r="CB9" s="120" t="s">
        <v>29</v>
      </c>
      <c r="CC9" s="120"/>
      <c r="CD9" s="120" t="s">
        <v>30</v>
      </c>
      <c r="CE9" s="120"/>
      <c r="CF9" s="120" t="s">
        <v>31</v>
      </c>
      <c r="CG9" s="120"/>
      <c r="CH9" s="120" t="s">
        <v>32</v>
      </c>
      <c r="CI9" s="120"/>
      <c r="CJ9" s="120" t="s">
        <v>33</v>
      </c>
      <c r="CK9" s="120"/>
      <c r="CL9" s="120" t="s">
        <v>34</v>
      </c>
      <c r="CM9" s="120"/>
      <c r="CN9" s="120" t="s">
        <v>35</v>
      </c>
      <c r="CO9" s="120"/>
      <c r="CP9" s="120" t="s">
        <v>36</v>
      </c>
      <c r="CQ9" s="120"/>
      <c r="CR9" s="120" t="s">
        <v>37</v>
      </c>
      <c r="CS9" s="120"/>
      <c r="CT9" s="120" t="s">
        <v>38</v>
      </c>
      <c r="CU9" s="120"/>
      <c r="CV9" s="120" t="s">
        <v>39</v>
      </c>
      <c r="CW9" s="120"/>
      <c r="CX9" s="120" t="s">
        <v>40</v>
      </c>
      <c r="CY9" s="120"/>
      <c r="CZ9" s="120" t="s">
        <v>41</v>
      </c>
      <c r="DA9" s="120"/>
      <c r="DB9" s="120" t="s">
        <v>42</v>
      </c>
      <c r="DC9" s="120"/>
      <c r="DD9" s="120" t="s">
        <v>43</v>
      </c>
      <c r="DE9" s="120"/>
      <c r="DF9" s="120" t="s">
        <v>17</v>
      </c>
      <c r="DG9" s="120"/>
      <c r="DH9" s="120" t="s">
        <v>18</v>
      </c>
      <c r="DI9" s="120"/>
      <c r="DJ9" s="120" t="s">
        <v>19</v>
      </c>
      <c r="DK9" s="120"/>
      <c r="DL9" s="120" t="s">
        <v>20</v>
      </c>
      <c r="DM9" s="120"/>
      <c r="DN9" s="120" t="s">
        <v>44</v>
      </c>
      <c r="DO9" s="120"/>
      <c r="DP9" s="120" t="s">
        <v>34</v>
      </c>
      <c r="DQ9" s="120"/>
      <c r="DR9" s="120" t="s">
        <v>35</v>
      </c>
      <c r="DS9" s="120"/>
      <c r="DT9" s="120" t="s">
        <v>36</v>
      </c>
      <c r="DU9" s="120"/>
      <c r="DV9" s="120" t="s">
        <v>37</v>
      </c>
      <c r="DW9" s="120"/>
      <c r="DX9" s="120" t="s">
        <v>45</v>
      </c>
      <c r="DY9" s="120"/>
    </row>
    <row r="10" spans="1:137" s="10" customFormat="1" ht="12.75" customHeight="1" x14ac:dyDescent="0.2">
      <c r="B10" s="119"/>
      <c r="C10" s="119"/>
      <c r="D10" s="119"/>
      <c r="E10" s="119"/>
      <c r="F10" s="119"/>
      <c r="G10" s="119"/>
      <c r="H10" s="127"/>
      <c r="I10" s="128"/>
      <c r="J10" s="11" t="s">
        <v>46</v>
      </c>
      <c r="K10" s="12" t="s">
        <v>47</v>
      </c>
      <c r="L10" s="11" t="s">
        <v>46</v>
      </c>
      <c r="M10" s="12" t="s">
        <v>47</v>
      </c>
      <c r="N10" s="11" t="s">
        <v>46</v>
      </c>
      <c r="O10" s="52" t="s">
        <v>47</v>
      </c>
      <c r="P10" s="53" t="s">
        <v>46</v>
      </c>
      <c r="Q10" s="52" t="s">
        <v>47</v>
      </c>
      <c r="R10" s="53" t="s">
        <v>46</v>
      </c>
      <c r="S10" s="12" t="s">
        <v>47</v>
      </c>
      <c r="T10" s="11" t="s">
        <v>46</v>
      </c>
      <c r="U10" s="12" t="s">
        <v>47</v>
      </c>
      <c r="V10" s="11" t="s">
        <v>46</v>
      </c>
      <c r="W10" s="12" t="s">
        <v>47</v>
      </c>
      <c r="X10" s="11" t="s">
        <v>46</v>
      </c>
      <c r="Y10" s="12" t="s">
        <v>47</v>
      </c>
      <c r="Z10" s="11" t="s">
        <v>46</v>
      </c>
      <c r="AA10" s="12" t="s">
        <v>47</v>
      </c>
      <c r="AB10" s="11" t="s">
        <v>46</v>
      </c>
      <c r="AC10" s="12" t="s">
        <v>47</v>
      </c>
      <c r="AD10" s="11" t="s">
        <v>46</v>
      </c>
      <c r="AE10" s="12" t="s">
        <v>47</v>
      </c>
      <c r="AF10" s="11" t="s">
        <v>46</v>
      </c>
      <c r="AG10" s="12" t="s">
        <v>47</v>
      </c>
      <c r="AH10" s="11" t="s">
        <v>46</v>
      </c>
      <c r="AI10" s="12" t="s">
        <v>47</v>
      </c>
      <c r="AJ10" s="11" t="s">
        <v>46</v>
      </c>
      <c r="AK10" s="12" t="s">
        <v>47</v>
      </c>
      <c r="AL10" s="11" t="s">
        <v>46</v>
      </c>
      <c r="AM10" s="12" t="s">
        <v>47</v>
      </c>
      <c r="AN10" s="11" t="s">
        <v>46</v>
      </c>
      <c r="AO10" s="12" t="s">
        <v>47</v>
      </c>
      <c r="AP10" s="11" t="s">
        <v>46</v>
      </c>
      <c r="AQ10" s="12" t="s">
        <v>47</v>
      </c>
      <c r="AR10" s="11" t="s">
        <v>46</v>
      </c>
      <c r="AS10" s="12" t="s">
        <v>47</v>
      </c>
      <c r="AT10" s="11" t="s">
        <v>46</v>
      </c>
      <c r="AU10" s="12" t="s">
        <v>47</v>
      </c>
      <c r="AV10" s="11" t="s">
        <v>46</v>
      </c>
      <c r="AW10" s="12" t="s">
        <v>47</v>
      </c>
      <c r="AX10" s="11" t="s">
        <v>46</v>
      </c>
      <c r="AY10" s="12" t="s">
        <v>47</v>
      </c>
      <c r="AZ10" s="11" t="s">
        <v>46</v>
      </c>
      <c r="BA10" s="12" t="s">
        <v>47</v>
      </c>
      <c r="BB10" s="11" t="s">
        <v>46</v>
      </c>
      <c r="BC10" s="12" t="s">
        <v>47</v>
      </c>
      <c r="BD10" s="11" t="s">
        <v>46</v>
      </c>
      <c r="BE10" s="12" t="s">
        <v>47</v>
      </c>
      <c r="BF10" s="11" t="s">
        <v>46</v>
      </c>
      <c r="BG10" s="12" t="s">
        <v>47</v>
      </c>
      <c r="BH10" s="11" t="s">
        <v>46</v>
      </c>
      <c r="BI10" s="12" t="s">
        <v>47</v>
      </c>
      <c r="BJ10" s="11" t="s">
        <v>46</v>
      </c>
      <c r="BK10" s="12" t="s">
        <v>47</v>
      </c>
      <c r="BL10" s="11" t="s">
        <v>46</v>
      </c>
      <c r="BM10" s="12" t="s">
        <v>47</v>
      </c>
      <c r="BN10" s="11" t="s">
        <v>46</v>
      </c>
      <c r="BO10" s="12" t="s">
        <v>47</v>
      </c>
      <c r="BP10" s="11" t="s">
        <v>46</v>
      </c>
      <c r="BQ10" s="12" t="s">
        <v>47</v>
      </c>
      <c r="BR10" s="11" t="s">
        <v>46</v>
      </c>
      <c r="BS10" s="12" t="s">
        <v>47</v>
      </c>
      <c r="BT10" s="11" t="s">
        <v>46</v>
      </c>
      <c r="BU10" s="12" t="s">
        <v>47</v>
      </c>
      <c r="BV10" s="11" t="s">
        <v>46</v>
      </c>
      <c r="BW10" s="12" t="s">
        <v>47</v>
      </c>
      <c r="BX10" s="11" t="s">
        <v>46</v>
      </c>
      <c r="BY10" s="12" t="s">
        <v>47</v>
      </c>
      <c r="BZ10" s="11" t="s">
        <v>46</v>
      </c>
      <c r="CA10" s="12" t="s">
        <v>47</v>
      </c>
      <c r="CB10" s="11" t="s">
        <v>46</v>
      </c>
      <c r="CC10" s="12" t="s">
        <v>47</v>
      </c>
      <c r="CD10" s="11" t="s">
        <v>46</v>
      </c>
      <c r="CE10" s="12" t="s">
        <v>47</v>
      </c>
      <c r="CF10" s="11" t="s">
        <v>46</v>
      </c>
      <c r="CG10" s="12" t="s">
        <v>47</v>
      </c>
      <c r="CH10" s="11" t="s">
        <v>46</v>
      </c>
      <c r="CI10" s="12" t="s">
        <v>47</v>
      </c>
      <c r="CJ10" s="11" t="s">
        <v>46</v>
      </c>
      <c r="CK10" s="12" t="s">
        <v>47</v>
      </c>
      <c r="CL10" s="11" t="s">
        <v>46</v>
      </c>
      <c r="CM10" s="12" t="s">
        <v>47</v>
      </c>
      <c r="CN10" s="11" t="s">
        <v>46</v>
      </c>
      <c r="CO10" s="12" t="s">
        <v>47</v>
      </c>
      <c r="CP10" s="11" t="s">
        <v>46</v>
      </c>
      <c r="CQ10" s="12" t="s">
        <v>47</v>
      </c>
      <c r="CR10" s="11" t="s">
        <v>46</v>
      </c>
      <c r="CS10" s="12" t="s">
        <v>47</v>
      </c>
      <c r="CT10" s="11" t="s">
        <v>46</v>
      </c>
      <c r="CU10" s="12" t="s">
        <v>47</v>
      </c>
      <c r="CV10" s="11" t="s">
        <v>46</v>
      </c>
      <c r="CW10" s="12" t="s">
        <v>47</v>
      </c>
      <c r="CX10" s="11" t="s">
        <v>46</v>
      </c>
      <c r="CY10" s="12" t="s">
        <v>47</v>
      </c>
      <c r="CZ10" s="11" t="s">
        <v>46</v>
      </c>
      <c r="DA10" s="12" t="s">
        <v>47</v>
      </c>
      <c r="DB10" s="11" t="s">
        <v>46</v>
      </c>
      <c r="DC10" s="12" t="s">
        <v>47</v>
      </c>
      <c r="DD10" s="11" t="s">
        <v>46</v>
      </c>
      <c r="DE10" s="12" t="s">
        <v>47</v>
      </c>
      <c r="DF10" s="11" t="s">
        <v>46</v>
      </c>
      <c r="DG10" s="12" t="s">
        <v>47</v>
      </c>
      <c r="DH10" s="11" t="s">
        <v>46</v>
      </c>
      <c r="DI10" s="12" t="s">
        <v>47</v>
      </c>
      <c r="DJ10" s="11" t="s">
        <v>46</v>
      </c>
      <c r="DK10" s="12" t="s">
        <v>47</v>
      </c>
      <c r="DL10" s="11" t="s">
        <v>46</v>
      </c>
      <c r="DM10" s="12" t="s">
        <v>47</v>
      </c>
      <c r="DN10" s="11" t="s">
        <v>46</v>
      </c>
      <c r="DO10" s="12" t="s">
        <v>47</v>
      </c>
      <c r="DP10" s="11" t="s">
        <v>46</v>
      </c>
      <c r="DQ10" s="12" t="s">
        <v>47</v>
      </c>
      <c r="DR10" s="11" t="s">
        <v>46</v>
      </c>
      <c r="DS10" s="12" t="s">
        <v>47</v>
      </c>
      <c r="DT10" s="11" t="s">
        <v>46</v>
      </c>
      <c r="DU10" s="12" t="s">
        <v>47</v>
      </c>
      <c r="DV10" s="11" t="s">
        <v>46</v>
      </c>
      <c r="DW10" s="12" t="s">
        <v>47</v>
      </c>
      <c r="DX10" s="11" t="s">
        <v>46</v>
      </c>
      <c r="DY10" s="12" t="s">
        <v>47</v>
      </c>
    </row>
    <row r="11" spans="1:137" ht="42.75" customHeight="1" outlineLevel="2" x14ac:dyDescent="0.2">
      <c r="B11" s="100"/>
      <c r="C11" s="100"/>
      <c r="D11" s="100"/>
      <c r="E11" s="100"/>
      <c r="F11" s="101"/>
      <c r="G11" s="102"/>
      <c r="H11" s="25" t="str">
        <f>IFERROR(COUNT(K11,M11,O11,Q11,S11,U11,W11,Y11,AA11,AC11,AE11,AG11,AI11,AK11,AM11,AO11,AQ11,AS11,AU11,AW11,AY11,BA11,BC11,BE11,BG11,BI11,BK11,BM11,BO11,BQ11,BS11,BU11,BW11,BY11,CA11,CC11,CE11,CG11,CI11,CK11,CM11,CO11,CQ11,CS11,CU11,CW11,CY11,DA11,DC11,DE11,DG11,DI11,DK11,DM11,DO11,DQ11,DS11,DU11,DW11,DY11)/COUNT(J11,L11,N11,P11,R11,T11,V11,X11,Z11,AB11,AD11,AF11,AH11,AJ11,AL11,AN11,AP11,AR11,AT11,AV11,AX11,AZ11,BB11,BD11,BF11,BH11,BJ11,BL11,BN11,BP11,BR11,BT11,BV11,BX11,BZ11,CB11,CD11,CF11,CH11,CJ11,CL11,CN11,CP11,CR11,CT11,CV11,CX11,CZ11,DB11,DD11,DF11,DH11,DJ11,DL11,DN11,DP11,DR11,DT11,DV11,DX11),"")</f>
        <v/>
      </c>
      <c r="I11" s="68"/>
      <c r="J11" s="16"/>
      <c r="K11" s="13"/>
      <c r="L11" s="16"/>
      <c r="M11" s="13"/>
      <c r="N11" s="16"/>
      <c r="O11" s="13"/>
      <c r="P11" s="16"/>
      <c r="Q11" s="13"/>
      <c r="R11" s="16"/>
      <c r="S11" s="13"/>
      <c r="T11" s="16"/>
      <c r="U11" s="13"/>
      <c r="V11" s="16"/>
      <c r="W11" s="13"/>
      <c r="X11" s="16"/>
      <c r="Y11" s="13"/>
      <c r="Z11" s="16"/>
      <c r="AA11" s="13"/>
      <c r="AB11" s="16"/>
      <c r="AC11" s="13"/>
      <c r="AD11" s="16"/>
      <c r="AE11" s="13"/>
      <c r="AF11" s="16"/>
      <c r="AG11" s="13"/>
      <c r="AH11" s="16"/>
      <c r="AI11" s="13"/>
      <c r="AJ11" s="16"/>
      <c r="AK11" s="13"/>
      <c r="AL11" s="16"/>
      <c r="AM11" s="13"/>
      <c r="AN11" s="16"/>
      <c r="AO11" s="13"/>
      <c r="AP11" s="16"/>
      <c r="AQ11" s="13"/>
      <c r="AR11" s="16"/>
      <c r="AS11" s="13"/>
      <c r="AT11" s="16"/>
      <c r="AU11" s="13"/>
      <c r="AV11" s="16"/>
      <c r="AW11" s="13"/>
      <c r="AX11" s="16"/>
      <c r="AY11" s="13"/>
      <c r="AZ11" s="16"/>
      <c r="BA11" s="13"/>
      <c r="BB11" s="16"/>
      <c r="BC11" s="13"/>
      <c r="BD11" s="16"/>
      <c r="BE11" s="13"/>
      <c r="BF11" s="16"/>
      <c r="BG11" s="13"/>
      <c r="BH11" s="16"/>
      <c r="BI11" s="13"/>
      <c r="BJ11" s="16"/>
      <c r="BK11" s="13"/>
      <c r="BL11" s="16"/>
      <c r="BM11" s="13"/>
      <c r="BN11" s="16"/>
      <c r="BO11" s="13"/>
      <c r="BP11" s="16"/>
      <c r="BQ11" s="13"/>
      <c r="BR11" s="16"/>
      <c r="BS11" s="13"/>
      <c r="BT11" s="16"/>
      <c r="BU11" s="13"/>
      <c r="BV11" s="16"/>
      <c r="BW11" s="13"/>
      <c r="BX11" s="16"/>
      <c r="BY11" s="13"/>
      <c r="BZ11" s="16"/>
      <c r="CA11" s="13"/>
      <c r="CB11" s="16"/>
      <c r="CC11" s="13"/>
      <c r="CD11" s="16"/>
      <c r="CE11" s="13"/>
      <c r="CF11" s="16"/>
      <c r="CG11" s="13"/>
      <c r="CH11" s="16"/>
      <c r="CI11" s="13"/>
      <c r="CJ11" s="16"/>
      <c r="CK11" s="13"/>
      <c r="CL11" s="16"/>
      <c r="CM11" s="13"/>
      <c r="CN11" s="16"/>
      <c r="CO11" s="13"/>
      <c r="CP11" s="16"/>
      <c r="CQ11" s="13"/>
      <c r="CR11" s="16"/>
      <c r="CS11" s="13"/>
      <c r="CT11" s="16"/>
      <c r="CU11" s="13"/>
      <c r="CV11" s="16"/>
      <c r="CW11" s="13"/>
      <c r="CX11" s="16"/>
      <c r="CY11" s="13"/>
      <c r="CZ11" s="16"/>
      <c r="DA11" s="13"/>
      <c r="DB11" s="16"/>
      <c r="DC11" s="13"/>
      <c r="DD11" s="16"/>
      <c r="DE11" s="13"/>
      <c r="DF11" s="16"/>
      <c r="DG11" s="13"/>
      <c r="DH11" s="16"/>
      <c r="DI11" s="13"/>
      <c r="DJ11" s="16"/>
      <c r="DK11" s="13"/>
      <c r="DL11" s="16"/>
      <c r="DM11" s="13"/>
      <c r="DN11" s="16"/>
      <c r="DO11" s="13"/>
      <c r="DP11" s="16"/>
      <c r="DQ11" s="13"/>
      <c r="DR11" s="16"/>
      <c r="DS11" s="13"/>
      <c r="DT11" s="16"/>
      <c r="DU11" s="13"/>
      <c r="DV11" s="16"/>
      <c r="DW11" s="13"/>
      <c r="DX11" s="16"/>
      <c r="DY11" s="13"/>
      <c r="DZ11" s="6"/>
      <c r="EA11" s="6"/>
      <c r="EB11" s="6"/>
      <c r="EC11" s="6"/>
      <c r="ED11" s="6"/>
      <c r="EE11" s="6"/>
      <c r="EF11" s="6"/>
      <c r="EG11" s="6"/>
    </row>
    <row r="12" spans="1:137" ht="42.75" customHeight="1" outlineLevel="2" x14ac:dyDescent="0.2">
      <c r="B12" s="100"/>
      <c r="C12" s="100"/>
      <c r="D12" s="100"/>
      <c r="E12" s="100"/>
      <c r="F12" s="101"/>
      <c r="G12" s="102"/>
      <c r="H12" s="25" t="str">
        <f t="shared" ref="H12:H31" si="0">IFERROR(COUNT(K12,M12,O12,Q12,S12,U12,W12,Y12,AA12,AC12,AE12,AG12,AI12,AK12,AM12,AO12,AQ12,AS12,AU12,AW12,AY12,BA12,BC12,BE12,BG12,BI12,BK12,BM12,BO12,BQ12,BS12,BU12,BW12,BY12,CA12,CC12,CE12,CG12,CI12,CK12,CM12,CO12,CQ12,CS12,CU12,CW12,CY12,DA12,DC12,DE12,DG12,DI12,DK12,DM12,DO12,DQ12,DS12,DU12,DW12,DY12)/COUNT(J12,L12,N12,P12,R12,T12,V12,X12,Z12,AB12,AD12,AF12,AH12,AJ12,AL12,AN12,AP12,AR12,AT12,AV12,AX12,AZ12,BB12,BD12,BF12,BH12,BJ12,BL12,BN12,BP12,BR12,BT12,BV12,BX12,BZ12,CB12,CD12,CF12,CH12,CJ12,CL12,CN12,CP12,CR12,CT12,CV12,CX12,CZ12,DB12,DD12,DF12,DH12,DJ12,DL12,DN12,DP12,DR12,DT12,DV12,DX12),"")</f>
        <v/>
      </c>
      <c r="I12" s="68"/>
      <c r="J12" s="16"/>
      <c r="K12" s="13"/>
      <c r="L12" s="16"/>
      <c r="M12" s="13"/>
      <c r="N12" s="16"/>
      <c r="O12" s="13"/>
      <c r="P12" s="16"/>
      <c r="Q12" s="13"/>
      <c r="R12" s="16"/>
      <c r="S12" s="13"/>
      <c r="T12" s="16"/>
      <c r="U12" s="13"/>
      <c r="V12" s="16"/>
      <c r="W12" s="13"/>
      <c r="X12" s="16"/>
      <c r="Y12" s="13"/>
      <c r="Z12" s="16"/>
      <c r="AA12" s="13"/>
      <c r="AB12" s="16"/>
      <c r="AC12" s="13"/>
      <c r="AD12" s="16"/>
      <c r="AE12" s="13"/>
      <c r="AF12" s="16"/>
      <c r="AG12" s="13"/>
      <c r="AH12" s="16"/>
      <c r="AI12" s="13"/>
      <c r="AJ12" s="16"/>
      <c r="AK12" s="13"/>
      <c r="AL12" s="16"/>
      <c r="AM12" s="13"/>
      <c r="AN12" s="16"/>
      <c r="AO12" s="13"/>
      <c r="AP12" s="16"/>
      <c r="AQ12" s="13"/>
      <c r="AR12" s="16"/>
      <c r="AS12" s="13"/>
      <c r="AT12" s="16"/>
      <c r="AU12" s="13"/>
      <c r="AV12" s="16"/>
      <c r="AW12" s="13"/>
      <c r="AX12" s="16"/>
      <c r="AY12" s="13"/>
      <c r="AZ12" s="16"/>
      <c r="BA12" s="13"/>
      <c r="BB12" s="16"/>
      <c r="BC12" s="13"/>
      <c r="BD12" s="16"/>
      <c r="BE12" s="13"/>
      <c r="BF12" s="16"/>
      <c r="BG12" s="13"/>
      <c r="BH12" s="16"/>
      <c r="BI12" s="13"/>
      <c r="BJ12" s="16"/>
      <c r="BK12" s="13"/>
      <c r="BL12" s="16"/>
      <c r="BM12" s="13"/>
      <c r="BN12" s="16"/>
      <c r="BO12" s="13"/>
      <c r="BP12" s="16"/>
      <c r="BQ12" s="13"/>
      <c r="BR12" s="16"/>
      <c r="BS12" s="13"/>
      <c r="BT12" s="16"/>
      <c r="BU12" s="13"/>
      <c r="BV12" s="16"/>
      <c r="BW12" s="13"/>
      <c r="BX12" s="16"/>
      <c r="BY12" s="13"/>
      <c r="BZ12" s="16"/>
      <c r="CA12" s="13"/>
      <c r="CB12" s="16"/>
      <c r="CC12" s="13"/>
      <c r="CD12" s="16"/>
      <c r="CE12" s="13"/>
      <c r="CF12" s="16"/>
      <c r="CG12" s="13"/>
      <c r="CH12" s="16"/>
      <c r="CI12" s="13"/>
      <c r="CJ12" s="16"/>
      <c r="CK12" s="13"/>
      <c r="CL12" s="16"/>
      <c r="CM12" s="13"/>
      <c r="CN12" s="16"/>
      <c r="CO12" s="13"/>
      <c r="CP12" s="16"/>
      <c r="CQ12" s="13"/>
      <c r="CR12" s="16"/>
      <c r="CS12" s="13"/>
      <c r="CT12" s="16"/>
      <c r="CU12" s="13"/>
      <c r="CV12" s="16"/>
      <c r="CW12" s="13"/>
      <c r="CX12" s="16"/>
      <c r="CY12" s="13"/>
      <c r="CZ12" s="16"/>
      <c r="DA12" s="13"/>
      <c r="DB12" s="16"/>
      <c r="DC12" s="13"/>
      <c r="DD12" s="16"/>
      <c r="DE12" s="13"/>
      <c r="DF12" s="16"/>
      <c r="DG12" s="13"/>
      <c r="DH12" s="16"/>
      <c r="DI12" s="13"/>
      <c r="DJ12" s="16"/>
      <c r="DK12" s="13"/>
      <c r="DL12" s="16"/>
      <c r="DM12" s="13"/>
      <c r="DN12" s="16"/>
      <c r="DO12" s="13"/>
      <c r="DP12" s="16"/>
      <c r="DQ12" s="13"/>
      <c r="DR12" s="16"/>
      <c r="DS12" s="13"/>
      <c r="DT12" s="16"/>
      <c r="DU12" s="13"/>
      <c r="DV12" s="16"/>
      <c r="DW12" s="13"/>
      <c r="DX12" s="16"/>
      <c r="DY12" s="13"/>
      <c r="DZ12" s="6"/>
      <c r="EA12" s="6"/>
      <c r="EB12" s="6"/>
      <c r="EC12" s="6"/>
      <c r="ED12" s="6"/>
      <c r="EE12" s="6"/>
      <c r="EF12" s="6"/>
      <c r="EG12" s="6"/>
    </row>
    <row r="13" spans="1:137" ht="42.75" customHeight="1" outlineLevel="2" x14ac:dyDescent="0.2">
      <c r="B13" s="100"/>
      <c r="C13" s="100"/>
      <c r="D13" s="100"/>
      <c r="E13" s="100"/>
      <c r="F13" s="101"/>
      <c r="G13" s="102"/>
      <c r="H13" s="25" t="str">
        <f t="shared" si="0"/>
        <v/>
      </c>
      <c r="I13" s="68"/>
      <c r="J13" s="16"/>
      <c r="K13" s="13"/>
      <c r="L13" s="16"/>
      <c r="M13" s="13"/>
      <c r="N13" s="16"/>
      <c r="O13" s="13"/>
      <c r="P13" s="16"/>
      <c r="Q13" s="13"/>
      <c r="R13" s="16"/>
      <c r="S13" s="13"/>
      <c r="T13" s="16"/>
      <c r="U13" s="13"/>
      <c r="V13" s="16"/>
      <c r="W13" s="13"/>
      <c r="X13" s="16"/>
      <c r="Y13" s="13"/>
      <c r="Z13" s="16"/>
      <c r="AA13" s="13"/>
      <c r="AB13" s="16"/>
      <c r="AC13" s="13"/>
      <c r="AD13" s="16"/>
      <c r="AE13" s="13"/>
      <c r="AF13" s="16"/>
      <c r="AG13" s="13"/>
      <c r="AH13" s="16"/>
      <c r="AI13" s="13"/>
      <c r="AJ13" s="16"/>
      <c r="AK13" s="13"/>
      <c r="AL13" s="16"/>
      <c r="AM13" s="13"/>
      <c r="AN13" s="16"/>
      <c r="AO13" s="13"/>
      <c r="AP13" s="16"/>
      <c r="AQ13" s="13"/>
      <c r="AR13" s="16"/>
      <c r="AS13" s="13"/>
      <c r="AT13" s="16"/>
      <c r="AU13" s="13"/>
      <c r="AV13" s="16"/>
      <c r="AW13" s="13"/>
      <c r="AX13" s="16"/>
      <c r="AY13" s="13"/>
      <c r="AZ13" s="16"/>
      <c r="BA13" s="13"/>
      <c r="BB13" s="16"/>
      <c r="BC13" s="13"/>
      <c r="BD13" s="16"/>
      <c r="BE13" s="13"/>
      <c r="BF13" s="16"/>
      <c r="BG13" s="13"/>
      <c r="BH13" s="16"/>
      <c r="BI13" s="13"/>
      <c r="BJ13" s="16"/>
      <c r="BK13" s="13"/>
      <c r="BL13" s="16"/>
      <c r="BM13" s="13"/>
      <c r="BN13" s="16"/>
      <c r="BO13" s="13"/>
      <c r="BP13" s="16"/>
      <c r="BQ13" s="13"/>
      <c r="BR13" s="16"/>
      <c r="BS13" s="13"/>
      <c r="BT13" s="16"/>
      <c r="BU13" s="13"/>
      <c r="BV13" s="16"/>
      <c r="BW13" s="13"/>
      <c r="BX13" s="16"/>
      <c r="BY13" s="13"/>
      <c r="BZ13" s="16"/>
      <c r="CA13" s="13"/>
      <c r="CB13" s="16"/>
      <c r="CC13" s="13"/>
      <c r="CD13" s="16"/>
      <c r="CE13" s="13"/>
      <c r="CF13" s="16"/>
      <c r="CG13" s="13"/>
      <c r="CH13" s="16"/>
      <c r="CI13" s="13"/>
      <c r="CJ13" s="16"/>
      <c r="CK13" s="13"/>
      <c r="CL13" s="16"/>
      <c r="CM13" s="13"/>
      <c r="CN13" s="16"/>
      <c r="CO13" s="13"/>
      <c r="CP13" s="16"/>
      <c r="CQ13" s="13"/>
      <c r="CR13" s="16"/>
      <c r="CS13" s="13"/>
      <c r="CT13" s="16"/>
      <c r="CU13" s="13"/>
      <c r="CV13" s="16"/>
      <c r="CW13" s="13"/>
      <c r="CX13" s="16"/>
      <c r="CY13" s="13"/>
      <c r="CZ13" s="16"/>
      <c r="DA13" s="13"/>
      <c r="DB13" s="16"/>
      <c r="DC13" s="13"/>
      <c r="DD13" s="16"/>
      <c r="DE13" s="13"/>
      <c r="DF13" s="16"/>
      <c r="DG13" s="13"/>
      <c r="DH13" s="16"/>
      <c r="DI13" s="13"/>
      <c r="DJ13" s="16"/>
      <c r="DK13" s="13"/>
      <c r="DL13" s="16"/>
      <c r="DM13" s="13"/>
      <c r="DN13" s="16"/>
      <c r="DO13" s="13"/>
      <c r="DP13" s="16"/>
      <c r="DQ13" s="13"/>
      <c r="DR13" s="16"/>
      <c r="DS13" s="13"/>
      <c r="DT13" s="16"/>
      <c r="DU13" s="13"/>
      <c r="DV13" s="16"/>
      <c r="DW13" s="13"/>
      <c r="DX13" s="16"/>
      <c r="DY13" s="13"/>
    </row>
    <row r="14" spans="1:137" ht="42.75" customHeight="1" outlineLevel="2" x14ac:dyDescent="0.2">
      <c r="B14" s="100"/>
      <c r="C14" s="100"/>
      <c r="D14" s="100"/>
      <c r="E14" s="100"/>
      <c r="F14" s="101"/>
      <c r="G14" s="102"/>
      <c r="H14" s="25" t="str">
        <f t="shared" si="0"/>
        <v/>
      </c>
      <c r="I14" s="68"/>
      <c r="J14" s="16"/>
      <c r="K14" s="13"/>
      <c r="L14" s="16"/>
      <c r="M14" s="13"/>
      <c r="N14" s="16"/>
      <c r="O14" s="13"/>
      <c r="P14" s="16"/>
      <c r="Q14" s="13"/>
      <c r="R14" s="16"/>
      <c r="S14" s="13"/>
      <c r="T14" s="16"/>
      <c r="U14" s="13"/>
      <c r="V14" s="16"/>
      <c r="W14" s="13"/>
      <c r="X14" s="16"/>
      <c r="Y14" s="13"/>
      <c r="Z14" s="16"/>
      <c r="AA14" s="13"/>
      <c r="AB14" s="16"/>
      <c r="AC14" s="13"/>
      <c r="AD14" s="16"/>
      <c r="AE14" s="13"/>
      <c r="AF14" s="16"/>
      <c r="AG14" s="13"/>
      <c r="AH14" s="16"/>
      <c r="AI14" s="13"/>
      <c r="AJ14" s="16"/>
      <c r="AK14" s="13"/>
      <c r="AL14" s="16"/>
      <c r="AM14" s="13"/>
      <c r="AN14" s="16"/>
      <c r="AO14" s="13"/>
      <c r="AP14" s="16"/>
      <c r="AQ14" s="13"/>
      <c r="AR14" s="16"/>
      <c r="AS14" s="13"/>
      <c r="AT14" s="16"/>
      <c r="AU14" s="13"/>
      <c r="AV14" s="16"/>
      <c r="AW14" s="13"/>
      <c r="AX14" s="16"/>
      <c r="AY14" s="13"/>
      <c r="AZ14" s="16"/>
      <c r="BA14" s="13"/>
      <c r="BB14" s="16"/>
      <c r="BC14" s="13"/>
      <c r="BD14" s="16"/>
      <c r="BE14" s="13"/>
      <c r="BF14" s="16"/>
      <c r="BG14" s="13"/>
      <c r="BH14" s="16"/>
      <c r="BI14" s="13"/>
      <c r="BJ14" s="16"/>
      <c r="BK14" s="13"/>
      <c r="BL14" s="16"/>
      <c r="BM14" s="13"/>
      <c r="BN14" s="16"/>
      <c r="BO14" s="13"/>
      <c r="BP14" s="16"/>
      <c r="BQ14" s="13"/>
      <c r="BR14" s="16"/>
      <c r="BS14" s="13"/>
      <c r="BT14" s="16"/>
      <c r="BU14" s="13"/>
      <c r="BV14" s="16"/>
      <c r="BW14" s="13"/>
      <c r="BX14" s="16"/>
      <c r="BY14" s="13"/>
      <c r="BZ14" s="16"/>
      <c r="CA14" s="13"/>
      <c r="CB14" s="16"/>
      <c r="CC14" s="13"/>
      <c r="CD14" s="16"/>
      <c r="CE14" s="13"/>
      <c r="CF14" s="16"/>
      <c r="CG14" s="13"/>
      <c r="CH14" s="16"/>
      <c r="CI14" s="13"/>
      <c r="CJ14" s="16"/>
      <c r="CK14" s="13"/>
      <c r="CL14" s="16"/>
      <c r="CM14" s="13"/>
      <c r="CN14" s="16"/>
      <c r="CO14" s="13"/>
      <c r="CP14" s="16"/>
      <c r="CQ14" s="13"/>
      <c r="CR14" s="16"/>
      <c r="CS14" s="13"/>
      <c r="CT14" s="16"/>
      <c r="CU14" s="13"/>
      <c r="CV14" s="16"/>
      <c r="CW14" s="13"/>
      <c r="CX14" s="16"/>
      <c r="CY14" s="13"/>
      <c r="CZ14" s="16"/>
      <c r="DA14" s="13"/>
      <c r="DB14" s="16"/>
      <c r="DC14" s="13"/>
      <c r="DD14" s="16"/>
      <c r="DE14" s="13"/>
      <c r="DF14" s="16"/>
      <c r="DG14" s="13"/>
      <c r="DH14" s="16"/>
      <c r="DI14" s="13"/>
      <c r="DJ14" s="16"/>
      <c r="DK14" s="13"/>
      <c r="DL14" s="16"/>
      <c r="DM14" s="13"/>
      <c r="DN14" s="16"/>
      <c r="DO14" s="13"/>
      <c r="DP14" s="16"/>
      <c r="DQ14" s="13"/>
      <c r="DR14" s="16"/>
      <c r="DS14" s="13"/>
      <c r="DT14" s="16"/>
      <c r="DU14" s="13"/>
      <c r="DV14" s="16"/>
      <c r="DW14" s="13"/>
      <c r="DX14" s="16"/>
      <c r="DY14" s="13"/>
    </row>
    <row r="15" spans="1:137" ht="42.75" customHeight="1" outlineLevel="2" x14ac:dyDescent="0.2">
      <c r="B15" s="100"/>
      <c r="C15" s="100"/>
      <c r="D15" s="100"/>
      <c r="E15" s="100"/>
      <c r="F15" s="101"/>
      <c r="G15" s="102"/>
      <c r="H15" s="25" t="str">
        <f t="shared" si="0"/>
        <v/>
      </c>
      <c r="I15" s="68"/>
      <c r="J15" s="16"/>
      <c r="K15" s="13"/>
      <c r="L15" s="16"/>
      <c r="M15" s="13"/>
      <c r="N15" s="16"/>
      <c r="O15" s="13"/>
      <c r="P15" s="16"/>
      <c r="Q15" s="13"/>
      <c r="R15" s="16"/>
      <c r="S15" s="13"/>
      <c r="T15" s="16"/>
      <c r="U15" s="13"/>
      <c r="V15" s="16"/>
      <c r="W15" s="13"/>
      <c r="X15" s="16"/>
      <c r="Y15" s="13"/>
      <c r="Z15" s="16"/>
      <c r="AA15" s="13"/>
      <c r="AB15" s="16"/>
      <c r="AC15" s="13"/>
      <c r="AD15" s="16"/>
      <c r="AE15" s="13"/>
      <c r="AF15" s="16"/>
      <c r="AG15" s="13"/>
      <c r="AH15" s="16"/>
      <c r="AI15" s="13"/>
      <c r="AJ15" s="16"/>
      <c r="AK15" s="13"/>
      <c r="AL15" s="16"/>
      <c r="AM15" s="13"/>
      <c r="AN15" s="16"/>
      <c r="AO15" s="13"/>
      <c r="AP15" s="16"/>
      <c r="AQ15" s="13"/>
      <c r="AR15" s="16"/>
      <c r="AS15" s="13"/>
      <c r="AT15" s="16"/>
      <c r="AU15" s="13"/>
      <c r="AV15" s="16"/>
      <c r="AW15" s="13"/>
      <c r="AX15" s="16"/>
      <c r="AY15" s="13"/>
      <c r="AZ15" s="16"/>
      <c r="BA15" s="13"/>
      <c r="BB15" s="16"/>
      <c r="BC15" s="13"/>
      <c r="BD15" s="16"/>
      <c r="BE15" s="13"/>
      <c r="BF15" s="16"/>
      <c r="BG15" s="13"/>
      <c r="BH15" s="16"/>
      <c r="BI15" s="13"/>
      <c r="BJ15" s="16"/>
      <c r="BK15" s="13"/>
      <c r="BL15" s="16"/>
      <c r="BM15" s="13"/>
      <c r="BN15" s="16"/>
      <c r="BO15" s="13"/>
      <c r="BP15" s="16"/>
      <c r="BQ15" s="13"/>
      <c r="BR15" s="16"/>
      <c r="BS15" s="13"/>
      <c r="BT15" s="16"/>
      <c r="BU15" s="13"/>
      <c r="BV15" s="16"/>
      <c r="BW15" s="13"/>
      <c r="BX15" s="16"/>
      <c r="BY15" s="13"/>
      <c r="BZ15" s="16"/>
      <c r="CA15" s="13"/>
      <c r="CB15" s="16"/>
      <c r="CC15" s="13"/>
      <c r="CD15" s="16"/>
      <c r="CE15" s="13"/>
      <c r="CF15" s="16"/>
      <c r="CG15" s="13"/>
      <c r="CH15" s="16"/>
      <c r="CI15" s="13"/>
      <c r="CJ15" s="16"/>
      <c r="CK15" s="13"/>
      <c r="CL15" s="16"/>
      <c r="CM15" s="13"/>
      <c r="CN15" s="16"/>
      <c r="CO15" s="13"/>
      <c r="CP15" s="16"/>
      <c r="CQ15" s="13"/>
      <c r="CR15" s="16"/>
      <c r="CS15" s="13"/>
      <c r="CT15" s="16"/>
      <c r="CU15" s="13"/>
      <c r="CV15" s="16"/>
      <c r="CW15" s="13"/>
      <c r="CX15" s="16"/>
      <c r="CY15" s="13"/>
      <c r="CZ15" s="16"/>
      <c r="DA15" s="13"/>
      <c r="DB15" s="16"/>
      <c r="DC15" s="13"/>
      <c r="DD15" s="16"/>
      <c r="DE15" s="13"/>
      <c r="DF15" s="16"/>
      <c r="DG15" s="13"/>
      <c r="DH15" s="16"/>
      <c r="DI15" s="13"/>
      <c r="DJ15" s="16"/>
      <c r="DK15" s="13"/>
      <c r="DL15" s="16"/>
      <c r="DM15" s="13"/>
      <c r="DN15" s="16"/>
      <c r="DO15" s="13"/>
      <c r="DP15" s="16"/>
      <c r="DQ15" s="13"/>
      <c r="DR15" s="16"/>
      <c r="DS15" s="13"/>
      <c r="DT15" s="16"/>
      <c r="DU15" s="13"/>
      <c r="DV15" s="16"/>
      <c r="DW15" s="13"/>
      <c r="DX15" s="16"/>
      <c r="DY15" s="13"/>
    </row>
    <row r="16" spans="1:137" ht="42.75" customHeight="1" outlineLevel="2" x14ac:dyDescent="0.2">
      <c r="B16" s="100"/>
      <c r="C16" s="100"/>
      <c r="D16" s="100"/>
      <c r="E16" s="100"/>
      <c r="F16" s="101"/>
      <c r="G16" s="102"/>
      <c r="H16" s="25" t="str">
        <f t="shared" si="0"/>
        <v/>
      </c>
      <c r="I16" s="68"/>
      <c r="J16" s="16"/>
      <c r="K16" s="13"/>
      <c r="L16" s="16"/>
      <c r="M16" s="13"/>
      <c r="N16" s="16"/>
      <c r="O16" s="13"/>
      <c r="P16" s="16"/>
      <c r="Q16" s="13"/>
      <c r="R16" s="16"/>
      <c r="S16" s="13"/>
      <c r="T16" s="16"/>
      <c r="U16" s="13"/>
      <c r="V16" s="16"/>
      <c r="W16" s="13"/>
      <c r="X16" s="16"/>
      <c r="Y16" s="13"/>
      <c r="Z16" s="16"/>
      <c r="AA16" s="13"/>
      <c r="AB16" s="16"/>
      <c r="AC16" s="13"/>
      <c r="AD16" s="16"/>
      <c r="AE16" s="13"/>
      <c r="AF16" s="16"/>
      <c r="AG16" s="13"/>
      <c r="AH16" s="16"/>
      <c r="AI16" s="13"/>
      <c r="AJ16" s="16"/>
      <c r="AK16" s="13"/>
      <c r="AL16" s="16"/>
      <c r="AM16" s="13"/>
      <c r="AN16" s="16"/>
      <c r="AO16" s="13"/>
      <c r="AP16" s="16"/>
      <c r="AQ16" s="13"/>
      <c r="AR16" s="16"/>
      <c r="AS16" s="13"/>
      <c r="AT16" s="16"/>
      <c r="AU16" s="13"/>
      <c r="AV16" s="16"/>
      <c r="AW16" s="13"/>
      <c r="AX16" s="16"/>
      <c r="AY16" s="13"/>
      <c r="AZ16" s="16"/>
      <c r="BA16" s="13"/>
      <c r="BB16" s="16"/>
      <c r="BC16" s="13"/>
      <c r="BD16" s="16"/>
      <c r="BE16" s="13"/>
      <c r="BF16" s="16"/>
      <c r="BG16" s="13"/>
      <c r="BH16" s="16"/>
      <c r="BI16" s="13"/>
      <c r="BJ16" s="16"/>
      <c r="BK16" s="13"/>
      <c r="BL16" s="16"/>
      <c r="BM16" s="13"/>
      <c r="BN16" s="16"/>
      <c r="BO16" s="13"/>
      <c r="BP16" s="16"/>
      <c r="BQ16" s="13"/>
      <c r="BR16" s="16"/>
      <c r="BS16" s="13"/>
      <c r="BT16" s="16"/>
      <c r="BU16" s="13"/>
      <c r="BV16" s="16"/>
      <c r="BW16" s="13"/>
      <c r="BX16" s="16"/>
      <c r="BY16" s="13"/>
      <c r="BZ16" s="16"/>
      <c r="CA16" s="13"/>
      <c r="CB16" s="16"/>
      <c r="CC16" s="13"/>
      <c r="CD16" s="16"/>
      <c r="CE16" s="13"/>
      <c r="CF16" s="16"/>
      <c r="CG16" s="13"/>
      <c r="CH16" s="16"/>
      <c r="CI16" s="13"/>
      <c r="CJ16" s="16"/>
      <c r="CK16" s="13"/>
      <c r="CL16" s="16"/>
      <c r="CM16" s="13"/>
      <c r="CN16" s="16"/>
      <c r="CO16" s="13"/>
      <c r="CP16" s="16"/>
      <c r="CQ16" s="13"/>
      <c r="CR16" s="16"/>
      <c r="CS16" s="13"/>
      <c r="CT16" s="16"/>
      <c r="CU16" s="13"/>
      <c r="CV16" s="16"/>
      <c r="CW16" s="13"/>
      <c r="CX16" s="16"/>
      <c r="CY16" s="13"/>
      <c r="CZ16" s="16"/>
      <c r="DA16" s="13"/>
      <c r="DB16" s="16"/>
      <c r="DC16" s="13"/>
      <c r="DD16" s="16"/>
      <c r="DE16" s="13"/>
      <c r="DF16" s="16"/>
      <c r="DG16" s="13"/>
      <c r="DH16" s="16"/>
      <c r="DI16" s="13"/>
      <c r="DJ16" s="16"/>
      <c r="DK16" s="13"/>
      <c r="DL16" s="16"/>
      <c r="DM16" s="13"/>
      <c r="DN16" s="16"/>
      <c r="DO16" s="13"/>
      <c r="DP16" s="16"/>
      <c r="DQ16" s="13"/>
      <c r="DR16" s="16"/>
      <c r="DS16" s="13"/>
      <c r="DT16" s="16"/>
      <c r="DU16" s="13"/>
      <c r="DV16" s="16"/>
      <c r="DW16" s="13"/>
      <c r="DX16" s="16"/>
      <c r="DY16" s="13"/>
    </row>
    <row r="17" spans="2:129" ht="42.75" customHeight="1" outlineLevel="2" x14ac:dyDescent="0.2">
      <c r="B17" s="100"/>
      <c r="C17" s="100"/>
      <c r="D17" s="100"/>
      <c r="E17" s="100"/>
      <c r="F17" s="101"/>
      <c r="G17" s="102"/>
      <c r="H17" s="25" t="str">
        <f t="shared" si="0"/>
        <v/>
      </c>
      <c r="I17" s="68"/>
      <c r="J17" s="16"/>
      <c r="K17" s="13"/>
      <c r="L17" s="16"/>
      <c r="M17" s="13"/>
      <c r="N17" s="16"/>
      <c r="O17" s="13"/>
      <c r="P17" s="16"/>
      <c r="Q17" s="13"/>
      <c r="R17" s="16"/>
      <c r="S17" s="13"/>
      <c r="T17" s="16"/>
      <c r="U17" s="13"/>
      <c r="V17" s="16"/>
      <c r="W17" s="13"/>
      <c r="X17" s="16"/>
      <c r="Y17" s="13"/>
      <c r="Z17" s="16"/>
      <c r="AA17" s="13"/>
      <c r="AB17" s="16"/>
      <c r="AC17" s="13"/>
      <c r="AD17" s="16"/>
      <c r="AE17" s="13"/>
      <c r="AF17" s="16"/>
      <c r="AG17" s="13"/>
      <c r="AH17" s="16"/>
      <c r="AI17" s="13"/>
      <c r="AJ17" s="16"/>
      <c r="AK17" s="13"/>
      <c r="AL17" s="16"/>
      <c r="AM17" s="13"/>
      <c r="AN17" s="16"/>
      <c r="AO17" s="13"/>
      <c r="AP17" s="16"/>
      <c r="AQ17" s="13"/>
      <c r="AR17" s="16"/>
      <c r="AS17" s="13"/>
      <c r="AT17" s="16"/>
      <c r="AU17" s="13"/>
      <c r="AV17" s="16"/>
      <c r="AW17" s="13"/>
      <c r="AX17" s="16"/>
      <c r="AY17" s="13"/>
      <c r="AZ17" s="16"/>
      <c r="BA17" s="13"/>
      <c r="BB17" s="16"/>
      <c r="BC17" s="13"/>
      <c r="BD17" s="16"/>
      <c r="BE17" s="13"/>
      <c r="BF17" s="16"/>
      <c r="BG17" s="13"/>
      <c r="BH17" s="16"/>
      <c r="BI17" s="13"/>
      <c r="BJ17" s="16"/>
      <c r="BK17" s="13"/>
      <c r="BL17" s="16"/>
      <c r="BM17" s="13"/>
      <c r="BN17" s="16"/>
      <c r="BO17" s="13"/>
      <c r="BP17" s="16"/>
      <c r="BQ17" s="13"/>
      <c r="BR17" s="16"/>
      <c r="BS17" s="13"/>
      <c r="BT17" s="16"/>
      <c r="BU17" s="13"/>
      <c r="BV17" s="16"/>
      <c r="BW17" s="13"/>
      <c r="BX17" s="16"/>
      <c r="BY17" s="13"/>
      <c r="BZ17" s="16"/>
      <c r="CA17" s="13"/>
      <c r="CB17" s="16"/>
      <c r="CC17" s="13"/>
      <c r="CD17" s="16"/>
      <c r="CE17" s="13"/>
      <c r="CF17" s="16"/>
      <c r="CG17" s="13"/>
      <c r="CH17" s="16"/>
      <c r="CI17" s="13"/>
      <c r="CJ17" s="16"/>
      <c r="CK17" s="13"/>
      <c r="CL17" s="16"/>
      <c r="CM17" s="13"/>
      <c r="CN17" s="16"/>
      <c r="CO17" s="13"/>
      <c r="CP17" s="16"/>
      <c r="CQ17" s="13"/>
      <c r="CR17" s="16"/>
      <c r="CS17" s="13"/>
      <c r="CT17" s="16"/>
      <c r="CU17" s="13"/>
      <c r="CV17" s="16"/>
      <c r="CW17" s="13"/>
      <c r="CX17" s="16"/>
      <c r="CY17" s="13"/>
      <c r="CZ17" s="16"/>
      <c r="DA17" s="13"/>
      <c r="DB17" s="16"/>
      <c r="DC17" s="13"/>
      <c r="DD17" s="16"/>
      <c r="DE17" s="13"/>
      <c r="DF17" s="16"/>
      <c r="DG17" s="13"/>
      <c r="DH17" s="16"/>
      <c r="DI17" s="13"/>
      <c r="DJ17" s="16"/>
      <c r="DK17" s="13"/>
      <c r="DL17" s="16"/>
      <c r="DM17" s="13"/>
      <c r="DN17" s="16"/>
      <c r="DO17" s="13"/>
      <c r="DP17" s="16"/>
      <c r="DQ17" s="13"/>
      <c r="DR17" s="16"/>
      <c r="DS17" s="13"/>
      <c r="DT17" s="16"/>
      <c r="DU17" s="13"/>
      <c r="DV17" s="16"/>
      <c r="DW17" s="13"/>
      <c r="DX17" s="16"/>
      <c r="DY17" s="13"/>
    </row>
    <row r="18" spans="2:129" ht="42.75" customHeight="1" outlineLevel="2" x14ac:dyDescent="0.2">
      <c r="B18" s="100"/>
      <c r="C18" s="100"/>
      <c r="D18" s="100"/>
      <c r="E18" s="100"/>
      <c r="F18" s="101"/>
      <c r="G18" s="102"/>
      <c r="H18" s="25" t="str">
        <f t="shared" si="0"/>
        <v/>
      </c>
      <c r="I18" s="68"/>
      <c r="J18" s="16"/>
      <c r="K18" s="13"/>
      <c r="L18" s="16"/>
      <c r="M18" s="13"/>
      <c r="N18" s="16"/>
      <c r="O18" s="13"/>
      <c r="P18" s="16"/>
      <c r="Q18" s="13"/>
      <c r="R18" s="16"/>
      <c r="S18" s="13"/>
      <c r="T18" s="16"/>
      <c r="U18" s="13"/>
      <c r="V18" s="16"/>
      <c r="W18" s="13"/>
      <c r="X18" s="16"/>
      <c r="Y18" s="13"/>
      <c r="Z18" s="16"/>
      <c r="AA18" s="13"/>
      <c r="AB18" s="16"/>
      <c r="AC18" s="13"/>
      <c r="AD18" s="16"/>
      <c r="AE18" s="13"/>
      <c r="AF18" s="16"/>
      <c r="AG18" s="13"/>
      <c r="AH18" s="16"/>
      <c r="AI18" s="13"/>
      <c r="AJ18" s="16"/>
      <c r="AK18" s="13"/>
      <c r="AL18" s="16"/>
      <c r="AM18" s="13"/>
      <c r="AN18" s="16"/>
      <c r="AO18" s="13"/>
      <c r="AP18" s="16"/>
      <c r="AQ18" s="13"/>
      <c r="AR18" s="16"/>
      <c r="AS18" s="13"/>
      <c r="AT18" s="16"/>
      <c r="AU18" s="13"/>
      <c r="AV18" s="16"/>
      <c r="AW18" s="13"/>
      <c r="AX18" s="16"/>
      <c r="AY18" s="13"/>
      <c r="AZ18" s="16"/>
      <c r="BA18" s="13"/>
      <c r="BB18" s="16"/>
      <c r="BC18" s="13"/>
      <c r="BD18" s="16"/>
      <c r="BE18" s="13"/>
      <c r="BF18" s="16"/>
      <c r="BG18" s="13"/>
      <c r="BH18" s="16"/>
      <c r="BI18" s="13"/>
      <c r="BJ18" s="16"/>
      <c r="BK18" s="13"/>
      <c r="BL18" s="16"/>
      <c r="BM18" s="13"/>
      <c r="BN18" s="16"/>
      <c r="BO18" s="13"/>
      <c r="BP18" s="16"/>
      <c r="BQ18" s="13"/>
      <c r="BR18" s="16"/>
      <c r="BS18" s="13"/>
      <c r="BT18" s="16"/>
      <c r="BU18" s="13"/>
      <c r="BV18" s="16"/>
      <c r="BW18" s="13"/>
      <c r="BX18" s="16"/>
      <c r="BY18" s="13"/>
      <c r="BZ18" s="16"/>
      <c r="CA18" s="13"/>
      <c r="CB18" s="16"/>
      <c r="CC18" s="13"/>
      <c r="CD18" s="16"/>
      <c r="CE18" s="13"/>
      <c r="CF18" s="16"/>
      <c r="CG18" s="13"/>
      <c r="CH18" s="16"/>
      <c r="CI18" s="13"/>
      <c r="CJ18" s="16"/>
      <c r="CK18" s="13"/>
      <c r="CL18" s="16"/>
      <c r="CM18" s="13"/>
      <c r="CN18" s="16"/>
      <c r="CO18" s="13"/>
      <c r="CP18" s="16"/>
      <c r="CQ18" s="13"/>
      <c r="CR18" s="16"/>
      <c r="CS18" s="13"/>
      <c r="CT18" s="16"/>
      <c r="CU18" s="13"/>
      <c r="CV18" s="16"/>
      <c r="CW18" s="13"/>
      <c r="CX18" s="16"/>
      <c r="CY18" s="13"/>
      <c r="CZ18" s="16"/>
      <c r="DA18" s="13"/>
      <c r="DB18" s="16"/>
      <c r="DC18" s="13"/>
      <c r="DD18" s="16"/>
      <c r="DE18" s="13"/>
      <c r="DF18" s="16"/>
      <c r="DG18" s="13"/>
      <c r="DH18" s="16"/>
      <c r="DI18" s="13"/>
      <c r="DJ18" s="16"/>
      <c r="DK18" s="13"/>
      <c r="DL18" s="16"/>
      <c r="DM18" s="13"/>
      <c r="DN18" s="16"/>
      <c r="DO18" s="13"/>
      <c r="DP18" s="16"/>
      <c r="DQ18" s="13"/>
      <c r="DR18" s="16"/>
      <c r="DS18" s="13"/>
      <c r="DT18" s="16"/>
      <c r="DU18" s="13"/>
      <c r="DV18" s="16"/>
      <c r="DW18" s="13"/>
      <c r="DX18" s="16"/>
      <c r="DY18" s="13"/>
    </row>
    <row r="19" spans="2:129" ht="42.75" customHeight="1" outlineLevel="2" x14ac:dyDescent="0.2">
      <c r="B19" s="100"/>
      <c r="C19" s="100"/>
      <c r="D19" s="100"/>
      <c r="E19" s="100"/>
      <c r="F19" s="101"/>
      <c r="G19" s="102"/>
      <c r="H19" s="25" t="str">
        <f t="shared" si="0"/>
        <v/>
      </c>
      <c r="I19" s="68"/>
      <c r="J19" s="16"/>
      <c r="K19" s="13"/>
      <c r="L19" s="16"/>
      <c r="M19" s="13"/>
      <c r="N19" s="16"/>
      <c r="O19" s="13"/>
      <c r="P19" s="16"/>
      <c r="Q19" s="13"/>
      <c r="R19" s="16"/>
      <c r="S19" s="13"/>
      <c r="T19" s="16"/>
      <c r="U19" s="13"/>
      <c r="V19" s="16"/>
      <c r="W19" s="13"/>
      <c r="X19" s="16"/>
      <c r="Y19" s="13"/>
      <c r="Z19" s="16"/>
      <c r="AA19" s="13"/>
      <c r="AB19" s="16"/>
      <c r="AC19" s="13"/>
      <c r="AD19" s="16"/>
      <c r="AE19" s="13"/>
      <c r="AF19" s="16"/>
      <c r="AG19" s="13"/>
      <c r="AH19" s="16"/>
      <c r="AI19" s="13"/>
      <c r="AJ19" s="16"/>
      <c r="AK19" s="13"/>
      <c r="AL19" s="16"/>
      <c r="AM19" s="13"/>
      <c r="AN19" s="16"/>
      <c r="AO19" s="13"/>
      <c r="AP19" s="16"/>
      <c r="AQ19" s="13"/>
      <c r="AR19" s="16"/>
      <c r="AS19" s="13"/>
      <c r="AT19" s="16"/>
      <c r="AU19" s="13"/>
      <c r="AV19" s="16"/>
      <c r="AW19" s="13"/>
      <c r="AX19" s="16"/>
      <c r="AY19" s="13"/>
      <c r="AZ19" s="16"/>
      <c r="BA19" s="13"/>
      <c r="BB19" s="16"/>
      <c r="BC19" s="13"/>
      <c r="BD19" s="16"/>
      <c r="BE19" s="13"/>
      <c r="BF19" s="16"/>
      <c r="BG19" s="13"/>
      <c r="BH19" s="16"/>
      <c r="BI19" s="13"/>
      <c r="BJ19" s="16"/>
      <c r="BK19" s="13"/>
      <c r="BL19" s="16"/>
      <c r="BM19" s="13"/>
      <c r="BN19" s="16"/>
      <c r="BO19" s="13"/>
      <c r="BP19" s="16"/>
      <c r="BQ19" s="13"/>
      <c r="BR19" s="16"/>
      <c r="BS19" s="13"/>
      <c r="BT19" s="16"/>
      <c r="BU19" s="13"/>
      <c r="BV19" s="16"/>
      <c r="BW19" s="13"/>
      <c r="BX19" s="16"/>
      <c r="BY19" s="13"/>
      <c r="BZ19" s="16"/>
      <c r="CA19" s="13"/>
      <c r="CB19" s="16"/>
      <c r="CC19" s="13"/>
      <c r="CD19" s="16"/>
      <c r="CE19" s="13"/>
      <c r="CF19" s="16"/>
      <c r="CG19" s="13"/>
      <c r="CH19" s="16"/>
      <c r="CI19" s="13"/>
      <c r="CJ19" s="16"/>
      <c r="CK19" s="13"/>
      <c r="CL19" s="16"/>
      <c r="CM19" s="13"/>
      <c r="CN19" s="16"/>
      <c r="CO19" s="13"/>
      <c r="CP19" s="16"/>
      <c r="CQ19" s="13"/>
      <c r="CR19" s="16"/>
      <c r="CS19" s="13"/>
      <c r="CT19" s="16"/>
      <c r="CU19" s="13"/>
      <c r="CV19" s="16"/>
      <c r="CW19" s="13"/>
      <c r="CX19" s="16"/>
      <c r="CY19" s="13"/>
      <c r="CZ19" s="16"/>
      <c r="DA19" s="13"/>
      <c r="DB19" s="16"/>
      <c r="DC19" s="13"/>
      <c r="DD19" s="16"/>
      <c r="DE19" s="13"/>
      <c r="DF19" s="16"/>
      <c r="DG19" s="13"/>
      <c r="DH19" s="16"/>
      <c r="DI19" s="13"/>
      <c r="DJ19" s="16"/>
      <c r="DK19" s="13"/>
      <c r="DL19" s="16"/>
      <c r="DM19" s="13"/>
      <c r="DN19" s="16"/>
      <c r="DO19" s="13"/>
      <c r="DP19" s="16"/>
      <c r="DQ19" s="13"/>
      <c r="DR19" s="16"/>
      <c r="DS19" s="13"/>
      <c r="DT19" s="16"/>
      <c r="DU19" s="13"/>
      <c r="DV19" s="16"/>
      <c r="DW19" s="13"/>
      <c r="DX19" s="16"/>
      <c r="DY19" s="13"/>
    </row>
    <row r="20" spans="2:129" ht="42.75" customHeight="1" outlineLevel="2" x14ac:dyDescent="0.2">
      <c r="B20" s="100"/>
      <c r="C20" s="100"/>
      <c r="D20" s="100"/>
      <c r="E20" s="100"/>
      <c r="F20" s="101"/>
      <c r="G20" s="102"/>
      <c r="H20" s="25" t="str">
        <f t="shared" si="0"/>
        <v/>
      </c>
      <c r="I20" s="68"/>
      <c r="J20" s="16"/>
      <c r="K20" s="13"/>
      <c r="L20" s="16"/>
      <c r="M20" s="13"/>
      <c r="N20" s="16"/>
      <c r="O20" s="13"/>
      <c r="P20" s="16"/>
      <c r="Q20" s="13"/>
      <c r="R20" s="16"/>
      <c r="S20" s="13"/>
      <c r="T20" s="16"/>
      <c r="U20" s="13"/>
      <c r="V20" s="16"/>
      <c r="W20" s="13"/>
      <c r="X20" s="16"/>
      <c r="Y20" s="13"/>
      <c r="Z20" s="16"/>
      <c r="AA20" s="13"/>
      <c r="AB20" s="16"/>
      <c r="AC20" s="13"/>
      <c r="AD20" s="16"/>
      <c r="AE20" s="13"/>
      <c r="AF20" s="16"/>
      <c r="AG20" s="13"/>
      <c r="AH20" s="16"/>
      <c r="AI20" s="13"/>
      <c r="AJ20" s="16"/>
      <c r="AK20" s="13"/>
      <c r="AL20" s="16"/>
      <c r="AM20" s="13"/>
      <c r="AN20" s="16"/>
      <c r="AO20" s="13"/>
      <c r="AP20" s="16"/>
      <c r="AQ20" s="13"/>
      <c r="AR20" s="16"/>
      <c r="AS20" s="13"/>
      <c r="AT20" s="16"/>
      <c r="AU20" s="13"/>
      <c r="AV20" s="16"/>
      <c r="AW20" s="13"/>
      <c r="AX20" s="16"/>
      <c r="AY20" s="13"/>
      <c r="AZ20" s="16"/>
      <c r="BA20" s="13"/>
      <c r="BB20" s="16"/>
      <c r="BC20" s="13"/>
      <c r="BD20" s="16"/>
      <c r="BE20" s="13"/>
      <c r="BF20" s="16"/>
      <c r="BG20" s="13"/>
      <c r="BH20" s="16"/>
      <c r="BI20" s="13"/>
      <c r="BJ20" s="16"/>
      <c r="BK20" s="13"/>
      <c r="BL20" s="16"/>
      <c r="BM20" s="13"/>
      <c r="BN20" s="16"/>
      <c r="BO20" s="13"/>
      <c r="BP20" s="16"/>
      <c r="BQ20" s="13"/>
      <c r="BR20" s="16"/>
      <c r="BS20" s="13"/>
      <c r="BT20" s="16"/>
      <c r="BU20" s="13"/>
      <c r="BV20" s="16"/>
      <c r="BW20" s="13"/>
      <c r="BX20" s="16"/>
      <c r="BY20" s="13"/>
      <c r="BZ20" s="16"/>
      <c r="CA20" s="13"/>
      <c r="CB20" s="16"/>
      <c r="CC20" s="13"/>
      <c r="CD20" s="16"/>
      <c r="CE20" s="13"/>
      <c r="CF20" s="16"/>
      <c r="CG20" s="13"/>
      <c r="CH20" s="16"/>
      <c r="CI20" s="13"/>
      <c r="CJ20" s="16"/>
      <c r="CK20" s="13"/>
      <c r="CL20" s="16"/>
      <c r="CM20" s="13"/>
      <c r="CN20" s="16"/>
      <c r="CO20" s="13"/>
      <c r="CP20" s="16"/>
      <c r="CQ20" s="13"/>
      <c r="CR20" s="16"/>
      <c r="CS20" s="13"/>
      <c r="CT20" s="16"/>
      <c r="CU20" s="13"/>
      <c r="CV20" s="16"/>
      <c r="CW20" s="13"/>
      <c r="CX20" s="16"/>
      <c r="CY20" s="13"/>
      <c r="CZ20" s="16"/>
      <c r="DA20" s="13"/>
      <c r="DB20" s="16"/>
      <c r="DC20" s="13"/>
      <c r="DD20" s="16"/>
      <c r="DE20" s="13"/>
      <c r="DF20" s="16"/>
      <c r="DG20" s="13"/>
      <c r="DH20" s="16"/>
      <c r="DI20" s="13"/>
      <c r="DJ20" s="16"/>
      <c r="DK20" s="13"/>
      <c r="DL20" s="16"/>
      <c r="DM20" s="13"/>
      <c r="DN20" s="16"/>
      <c r="DO20" s="13"/>
      <c r="DP20" s="16"/>
      <c r="DQ20" s="13"/>
      <c r="DR20" s="16"/>
      <c r="DS20" s="13"/>
      <c r="DT20" s="16"/>
      <c r="DU20" s="13"/>
      <c r="DV20" s="16"/>
      <c r="DW20" s="13"/>
      <c r="DX20" s="16"/>
      <c r="DY20" s="13"/>
    </row>
    <row r="21" spans="2:129" ht="42.75" customHeight="1" outlineLevel="2" x14ac:dyDescent="0.2">
      <c r="B21" s="100"/>
      <c r="C21" s="100"/>
      <c r="D21" s="100"/>
      <c r="E21" s="100"/>
      <c r="F21" s="101"/>
      <c r="G21" s="102"/>
      <c r="H21" s="25" t="str">
        <f t="shared" si="0"/>
        <v/>
      </c>
      <c r="I21" s="68"/>
      <c r="J21" s="16"/>
      <c r="K21" s="13"/>
      <c r="L21" s="16"/>
      <c r="M21" s="13"/>
      <c r="N21" s="16"/>
      <c r="O21" s="13"/>
      <c r="P21" s="16"/>
      <c r="Q21" s="13"/>
      <c r="R21" s="16"/>
      <c r="S21" s="13"/>
      <c r="T21" s="16"/>
      <c r="U21" s="13"/>
      <c r="V21" s="16"/>
      <c r="W21" s="13"/>
      <c r="X21" s="16"/>
      <c r="Y21" s="13"/>
      <c r="Z21" s="16"/>
      <c r="AA21" s="13"/>
      <c r="AB21" s="16"/>
      <c r="AC21" s="13"/>
      <c r="AD21" s="16"/>
      <c r="AE21" s="13"/>
      <c r="AF21" s="16"/>
      <c r="AG21" s="13"/>
      <c r="AH21" s="16"/>
      <c r="AI21" s="13"/>
      <c r="AJ21" s="16"/>
      <c r="AK21" s="13"/>
      <c r="AL21" s="16"/>
      <c r="AM21" s="13"/>
      <c r="AN21" s="16"/>
      <c r="AO21" s="13"/>
      <c r="AP21" s="16"/>
      <c r="AQ21" s="13"/>
      <c r="AR21" s="16"/>
      <c r="AS21" s="13"/>
      <c r="AT21" s="16"/>
      <c r="AU21" s="13"/>
      <c r="AV21" s="16"/>
      <c r="AW21" s="13"/>
      <c r="AX21" s="16"/>
      <c r="AY21" s="13"/>
      <c r="AZ21" s="16"/>
      <c r="BA21" s="13"/>
      <c r="BB21" s="16"/>
      <c r="BC21" s="13"/>
      <c r="BD21" s="16"/>
      <c r="BE21" s="13"/>
      <c r="BF21" s="16"/>
      <c r="BG21" s="13"/>
      <c r="BH21" s="16"/>
      <c r="BI21" s="13"/>
      <c r="BJ21" s="16"/>
      <c r="BK21" s="13"/>
      <c r="BL21" s="16"/>
      <c r="BM21" s="13"/>
      <c r="BN21" s="16"/>
      <c r="BO21" s="13"/>
      <c r="BP21" s="16"/>
      <c r="BQ21" s="13"/>
      <c r="BR21" s="16"/>
      <c r="BS21" s="13"/>
      <c r="BT21" s="16"/>
      <c r="BU21" s="13"/>
      <c r="BV21" s="16"/>
      <c r="BW21" s="13"/>
      <c r="BX21" s="16"/>
      <c r="BY21" s="13"/>
      <c r="BZ21" s="16"/>
      <c r="CA21" s="13"/>
      <c r="CB21" s="16"/>
      <c r="CC21" s="13"/>
      <c r="CD21" s="16"/>
      <c r="CE21" s="13"/>
      <c r="CF21" s="16"/>
      <c r="CG21" s="13"/>
      <c r="CH21" s="16"/>
      <c r="CI21" s="13"/>
      <c r="CJ21" s="16"/>
      <c r="CK21" s="13"/>
      <c r="CL21" s="16"/>
      <c r="CM21" s="13"/>
      <c r="CN21" s="16"/>
      <c r="CO21" s="13"/>
      <c r="CP21" s="16"/>
      <c r="CQ21" s="13"/>
      <c r="CR21" s="16"/>
      <c r="CS21" s="13"/>
      <c r="CT21" s="16"/>
      <c r="CU21" s="13"/>
      <c r="CV21" s="16"/>
      <c r="CW21" s="13"/>
      <c r="CX21" s="16"/>
      <c r="CY21" s="13"/>
      <c r="CZ21" s="16"/>
      <c r="DA21" s="13"/>
      <c r="DB21" s="16"/>
      <c r="DC21" s="13"/>
      <c r="DD21" s="16"/>
      <c r="DE21" s="13"/>
      <c r="DF21" s="16"/>
      <c r="DG21" s="13"/>
      <c r="DH21" s="16"/>
      <c r="DI21" s="13"/>
      <c r="DJ21" s="16"/>
      <c r="DK21" s="13"/>
      <c r="DL21" s="16"/>
      <c r="DM21" s="13"/>
      <c r="DN21" s="16"/>
      <c r="DO21" s="13"/>
      <c r="DP21" s="16"/>
      <c r="DQ21" s="13"/>
      <c r="DR21" s="16"/>
      <c r="DS21" s="13"/>
      <c r="DT21" s="16"/>
      <c r="DU21" s="13"/>
      <c r="DV21" s="16"/>
      <c r="DW21" s="13"/>
      <c r="DX21" s="16"/>
      <c r="DY21" s="13"/>
    </row>
    <row r="22" spans="2:129" ht="42.75" customHeight="1" outlineLevel="2" x14ac:dyDescent="0.2">
      <c r="B22" s="100"/>
      <c r="C22" s="100"/>
      <c r="D22" s="100"/>
      <c r="E22" s="100"/>
      <c r="F22" s="101"/>
      <c r="G22" s="102"/>
      <c r="H22" s="25" t="str">
        <f t="shared" si="0"/>
        <v/>
      </c>
      <c r="I22" s="68"/>
      <c r="J22" s="16"/>
      <c r="K22" s="13"/>
      <c r="L22" s="16"/>
      <c r="M22" s="13"/>
      <c r="N22" s="16"/>
      <c r="O22" s="13"/>
      <c r="P22" s="16"/>
      <c r="Q22" s="13"/>
      <c r="R22" s="16"/>
      <c r="S22" s="13"/>
      <c r="T22" s="16"/>
      <c r="U22" s="13"/>
      <c r="V22" s="16"/>
      <c r="W22" s="13"/>
      <c r="X22" s="16"/>
      <c r="Y22" s="13"/>
      <c r="Z22" s="16"/>
      <c r="AA22" s="13"/>
      <c r="AB22" s="16"/>
      <c r="AC22" s="13"/>
      <c r="AD22" s="16"/>
      <c r="AE22" s="13"/>
      <c r="AF22" s="16"/>
      <c r="AG22" s="13"/>
      <c r="AH22" s="16"/>
      <c r="AI22" s="13"/>
      <c r="AJ22" s="16"/>
      <c r="AK22" s="13"/>
      <c r="AL22" s="16"/>
      <c r="AM22" s="13"/>
      <c r="AN22" s="16"/>
      <c r="AO22" s="13"/>
      <c r="AP22" s="16"/>
      <c r="AQ22" s="13"/>
      <c r="AR22" s="16"/>
      <c r="AS22" s="13"/>
      <c r="AT22" s="16"/>
      <c r="AU22" s="13"/>
      <c r="AV22" s="16"/>
      <c r="AW22" s="13"/>
      <c r="AX22" s="16"/>
      <c r="AY22" s="13"/>
      <c r="AZ22" s="16"/>
      <c r="BA22" s="13"/>
      <c r="BB22" s="16"/>
      <c r="BC22" s="13"/>
      <c r="BD22" s="16"/>
      <c r="BE22" s="13"/>
      <c r="BF22" s="16"/>
      <c r="BG22" s="13"/>
      <c r="BH22" s="16"/>
      <c r="BI22" s="13"/>
      <c r="BJ22" s="16"/>
      <c r="BK22" s="13"/>
      <c r="BL22" s="16"/>
      <c r="BM22" s="13"/>
      <c r="BN22" s="16"/>
      <c r="BO22" s="13"/>
      <c r="BP22" s="16"/>
      <c r="BQ22" s="13"/>
      <c r="BR22" s="16"/>
      <c r="BS22" s="13"/>
      <c r="BT22" s="16"/>
      <c r="BU22" s="13"/>
      <c r="BV22" s="16"/>
      <c r="BW22" s="13"/>
      <c r="BX22" s="16"/>
      <c r="BY22" s="13"/>
      <c r="BZ22" s="16"/>
      <c r="CA22" s="13"/>
      <c r="CB22" s="16"/>
      <c r="CC22" s="13"/>
      <c r="CD22" s="16"/>
      <c r="CE22" s="13"/>
      <c r="CF22" s="16"/>
      <c r="CG22" s="13"/>
      <c r="CH22" s="16"/>
      <c r="CI22" s="13"/>
      <c r="CJ22" s="16"/>
      <c r="CK22" s="13"/>
      <c r="CL22" s="16"/>
      <c r="CM22" s="13"/>
      <c r="CN22" s="16"/>
      <c r="CO22" s="13"/>
      <c r="CP22" s="16"/>
      <c r="CQ22" s="13"/>
      <c r="CR22" s="16"/>
      <c r="CS22" s="13"/>
      <c r="CT22" s="16"/>
      <c r="CU22" s="13"/>
      <c r="CV22" s="16"/>
      <c r="CW22" s="13"/>
      <c r="CX22" s="16"/>
      <c r="CY22" s="13"/>
      <c r="CZ22" s="16"/>
      <c r="DA22" s="13"/>
      <c r="DB22" s="16"/>
      <c r="DC22" s="13"/>
      <c r="DD22" s="16"/>
      <c r="DE22" s="13"/>
      <c r="DF22" s="16"/>
      <c r="DG22" s="13"/>
      <c r="DH22" s="16"/>
      <c r="DI22" s="13"/>
      <c r="DJ22" s="16"/>
      <c r="DK22" s="13"/>
      <c r="DL22" s="16"/>
      <c r="DM22" s="13"/>
      <c r="DN22" s="16"/>
      <c r="DO22" s="13"/>
      <c r="DP22" s="16"/>
      <c r="DQ22" s="13"/>
      <c r="DR22" s="16"/>
      <c r="DS22" s="13"/>
      <c r="DT22" s="16"/>
      <c r="DU22" s="13"/>
      <c r="DV22" s="16"/>
      <c r="DW22" s="13"/>
      <c r="DX22" s="16"/>
      <c r="DY22" s="13"/>
    </row>
    <row r="23" spans="2:129" ht="42.75" customHeight="1" outlineLevel="2" x14ac:dyDescent="0.2">
      <c r="B23" s="100"/>
      <c r="C23" s="100"/>
      <c r="D23" s="100"/>
      <c r="E23" s="100"/>
      <c r="F23" s="101"/>
      <c r="G23" s="102"/>
      <c r="H23" s="25" t="str">
        <f t="shared" si="0"/>
        <v/>
      </c>
      <c r="I23" s="68"/>
      <c r="J23" s="16"/>
      <c r="K23" s="13"/>
      <c r="L23" s="16"/>
      <c r="M23" s="13"/>
      <c r="N23" s="16"/>
      <c r="O23" s="13"/>
      <c r="P23" s="16"/>
      <c r="Q23" s="13"/>
      <c r="R23" s="16"/>
      <c r="S23" s="13"/>
      <c r="T23" s="16"/>
      <c r="U23" s="13"/>
      <c r="V23" s="16"/>
      <c r="W23" s="13"/>
      <c r="X23" s="16"/>
      <c r="Y23" s="13"/>
      <c r="Z23" s="16"/>
      <c r="AA23" s="13"/>
      <c r="AB23" s="16"/>
      <c r="AC23" s="13"/>
      <c r="AD23" s="16"/>
      <c r="AE23" s="13"/>
      <c r="AF23" s="16"/>
      <c r="AG23" s="13"/>
      <c r="AH23" s="16"/>
      <c r="AI23" s="13"/>
      <c r="AJ23" s="16"/>
      <c r="AK23" s="13"/>
      <c r="AL23" s="16"/>
      <c r="AM23" s="13"/>
      <c r="AN23" s="16"/>
      <c r="AO23" s="13"/>
      <c r="AP23" s="16"/>
      <c r="AQ23" s="13"/>
      <c r="AR23" s="16"/>
      <c r="AS23" s="13"/>
      <c r="AT23" s="16"/>
      <c r="AU23" s="13"/>
      <c r="AV23" s="16"/>
      <c r="AW23" s="13"/>
      <c r="AX23" s="16"/>
      <c r="AY23" s="13"/>
      <c r="AZ23" s="16"/>
      <c r="BA23" s="13"/>
      <c r="BB23" s="16"/>
      <c r="BC23" s="13"/>
      <c r="BD23" s="16"/>
      <c r="BE23" s="13"/>
      <c r="BF23" s="16"/>
      <c r="BG23" s="13"/>
      <c r="BH23" s="16"/>
      <c r="BI23" s="13"/>
      <c r="BJ23" s="16"/>
      <c r="BK23" s="13"/>
      <c r="BL23" s="16"/>
      <c r="BM23" s="13"/>
      <c r="BN23" s="16"/>
      <c r="BO23" s="13"/>
      <c r="BP23" s="16"/>
      <c r="BQ23" s="13"/>
      <c r="BR23" s="16"/>
      <c r="BS23" s="13"/>
      <c r="BT23" s="16"/>
      <c r="BU23" s="13"/>
      <c r="BV23" s="16"/>
      <c r="BW23" s="13"/>
      <c r="BX23" s="16"/>
      <c r="BY23" s="13"/>
      <c r="BZ23" s="16"/>
      <c r="CA23" s="13"/>
      <c r="CB23" s="16"/>
      <c r="CC23" s="13"/>
      <c r="CD23" s="16"/>
      <c r="CE23" s="13"/>
      <c r="CF23" s="16"/>
      <c r="CG23" s="13"/>
      <c r="CH23" s="16"/>
      <c r="CI23" s="13"/>
      <c r="CJ23" s="16"/>
      <c r="CK23" s="13"/>
      <c r="CL23" s="16"/>
      <c r="CM23" s="13"/>
      <c r="CN23" s="16"/>
      <c r="CO23" s="13"/>
      <c r="CP23" s="16"/>
      <c r="CQ23" s="13"/>
      <c r="CR23" s="16"/>
      <c r="CS23" s="13"/>
      <c r="CT23" s="16"/>
      <c r="CU23" s="13"/>
      <c r="CV23" s="16"/>
      <c r="CW23" s="13"/>
      <c r="CX23" s="16"/>
      <c r="CY23" s="13"/>
      <c r="CZ23" s="16"/>
      <c r="DA23" s="13"/>
      <c r="DB23" s="16"/>
      <c r="DC23" s="13"/>
      <c r="DD23" s="16"/>
      <c r="DE23" s="13"/>
      <c r="DF23" s="16"/>
      <c r="DG23" s="13"/>
      <c r="DH23" s="16"/>
      <c r="DI23" s="13"/>
      <c r="DJ23" s="16"/>
      <c r="DK23" s="13"/>
      <c r="DL23" s="16"/>
      <c r="DM23" s="13"/>
      <c r="DN23" s="16"/>
      <c r="DO23" s="13"/>
      <c r="DP23" s="16"/>
      <c r="DQ23" s="13"/>
      <c r="DR23" s="16"/>
      <c r="DS23" s="13"/>
      <c r="DT23" s="16"/>
      <c r="DU23" s="13"/>
      <c r="DV23" s="16"/>
      <c r="DW23" s="13"/>
      <c r="DX23" s="16"/>
      <c r="DY23" s="13"/>
    </row>
    <row r="24" spans="2:129" ht="42.75" customHeight="1" outlineLevel="2" x14ac:dyDescent="0.2">
      <c r="B24" s="100"/>
      <c r="C24" s="100"/>
      <c r="D24" s="100"/>
      <c r="E24" s="100"/>
      <c r="F24" s="101"/>
      <c r="G24" s="102"/>
      <c r="H24" s="25" t="str">
        <f t="shared" si="0"/>
        <v/>
      </c>
      <c r="I24" s="68"/>
      <c r="J24" s="16"/>
      <c r="K24" s="13"/>
      <c r="L24" s="16"/>
      <c r="M24" s="13"/>
      <c r="N24" s="16"/>
      <c r="O24" s="13"/>
      <c r="P24" s="16"/>
      <c r="Q24" s="13"/>
      <c r="R24" s="16"/>
      <c r="S24" s="13"/>
      <c r="T24" s="16"/>
      <c r="U24" s="13"/>
      <c r="V24" s="16"/>
      <c r="W24" s="13"/>
      <c r="X24" s="16"/>
      <c r="Y24" s="13"/>
      <c r="Z24" s="16"/>
      <c r="AA24" s="13"/>
      <c r="AB24" s="16"/>
      <c r="AC24" s="13"/>
      <c r="AD24" s="16"/>
      <c r="AE24" s="13"/>
      <c r="AF24" s="16"/>
      <c r="AG24" s="13"/>
      <c r="AH24" s="16"/>
      <c r="AI24" s="13"/>
      <c r="AJ24" s="16"/>
      <c r="AK24" s="13"/>
      <c r="AL24" s="16"/>
      <c r="AM24" s="13"/>
      <c r="AN24" s="16"/>
      <c r="AO24" s="13"/>
      <c r="AP24" s="16"/>
      <c r="AQ24" s="13"/>
      <c r="AR24" s="16"/>
      <c r="AS24" s="13"/>
      <c r="AT24" s="16"/>
      <c r="AU24" s="13"/>
      <c r="AV24" s="16"/>
      <c r="AW24" s="13"/>
      <c r="AX24" s="16"/>
      <c r="AY24" s="13"/>
      <c r="AZ24" s="16"/>
      <c r="BA24" s="13"/>
      <c r="BB24" s="16"/>
      <c r="BC24" s="13"/>
      <c r="BD24" s="16"/>
      <c r="BE24" s="13"/>
      <c r="BF24" s="16"/>
      <c r="BG24" s="13"/>
      <c r="BH24" s="16"/>
      <c r="BI24" s="13"/>
      <c r="BJ24" s="16"/>
      <c r="BK24" s="13"/>
      <c r="BL24" s="16"/>
      <c r="BM24" s="13"/>
      <c r="BN24" s="16"/>
      <c r="BO24" s="13"/>
      <c r="BP24" s="16"/>
      <c r="BQ24" s="13"/>
      <c r="BR24" s="16"/>
      <c r="BS24" s="13"/>
      <c r="BT24" s="16"/>
      <c r="BU24" s="13"/>
      <c r="BV24" s="16"/>
      <c r="BW24" s="13"/>
      <c r="BX24" s="16"/>
      <c r="BY24" s="13"/>
      <c r="BZ24" s="16"/>
      <c r="CA24" s="13"/>
      <c r="CB24" s="16"/>
      <c r="CC24" s="13"/>
      <c r="CD24" s="16"/>
      <c r="CE24" s="13"/>
      <c r="CF24" s="16"/>
      <c r="CG24" s="13"/>
      <c r="CH24" s="16"/>
      <c r="CI24" s="13"/>
      <c r="CJ24" s="16"/>
      <c r="CK24" s="13"/>
      <c r="CL24" s="16"/>
      <c r="CM24" s="13"/>
      <c r="CN24" s="16"/>
      <c r="CO24" s="13"/>
      <c r="CP24" s="16"/>
      <c r="CQ24" s="13"/>
      <c r="CR24" s="16"/>
      <c r="CS24" s="13"/>
      <c r="CT24" s="16"/>
      <c r="CU24" s="13"/>
      <c r="CV24" s="16"/>
      <c r="CW24" s="13"/>
      <c r="CX24" s="16"/>
      <c r="CY24" s="13"/>
      <c r="CZ24" s="16"/>
      <c r="DA24" s="13"/>
      <c r="DB24" s="16"/>
      <c r="DC24" s="13"/>
      <c r="DD24" s="16"/>
      <c r="DE24" s="13"/>
      <c r="DF24" s="16"/>
      <c r="DG24" s="13"/>
      <c r="DH24" s="16"/>
      <c r="DI24" s="13"/>
      <c r="DJ24" s="16"/>
      <c r="DK24" s="13"/>
      <c r="DL24" s="16"/>
      <c r="DM24" s="13"/>
      <c r="DN24" s="16"/>
      <c r="DO24" s="13"/>
      <c r="DP24" s="16"/>
      <c r="DQ24" s="13"/>
      <c r="DR24" s="16"/>
      <c r="DS24" s="13"/>
      <c r="DT24" s="16"/>
      <c r="DU24" s="13"/>
      <c r="DV24" s="16"/>
      <c r="DW24" s="13"/>
      <c r="DX24" s="16"/>
      <c r="DY24" s="13"/>
    </row>
    <row r="25" spans="2:129" ht="42.75" customHeight="1" x14ac:dyDescent="0.2">
      <c r="B25" s="100"/>
      <c r="C25" s="100"/>
      <c r="D25" s="100"/>
      <c r="E25" s="100"/>
      <c r="F25" s="101"/>
      <c r="G25" s="102"/>
      <c r="H25" s="25" t="str">
        <f t="shared" si="0"/>
        <v/>
      </c>
      <c r="I25" s="68"/>
      <c r="J25" s="16"/>
      <c r="K25" s="13"/>
      <c r="L25" s="16"/>
      <c r="M25" s="13"/>
      <c r="N25" s="16"/>
      <c r="O25" s="13"/>
      <c r="P25" s="16"/>
      <c r="Q25" s="13"/>
      <c r="R25" s="16"/>
      <c r="S25" s="13"/>
      <c r="T25" s="16"/>
      <c r="U25" s="13"/>
      <c r="V25" s="16"/>
      <c r="W25" s="13"/>
      <c r="X25" s="16"/>
      <c r="Y25" s="13"/>
      <c r="Z25" s="16"/>
      <c r="AA25" s="13"/>
      <c r="AB25" s="16"/>
      <c r="AC25" s="13"/>
      <c r="AD25" s="16"/>
      <c r="AE25" s="13"/>
      <c r="AF25" s="16"/>
      <c r="AG25" s="13"/>
      <c r="AH25" s="16"/>
      <c r="AI25" s="13"/>
      <c r="AJ25" s="16"/>
      <c r="AK25" s="13"/>
      <c r="AL25" s="16"/>
      <c r="AM25" s="13"/>
      <c r="AN25" s="16"/>
      <c r="AO25" s="13"/>
      <c r="AP25" s="16"/>
      <c r="AQ25" s="13"/>
      <c r="AR25" s="16"/>
      <c r="AS25" s="13"/>
      <c r="AT25" s="16"/>
      <c r="AU25" s="13"/>
      <c r="AV25" s="16"/>
      <c r="AW25" s="13"/>
      <c r="AX25" s="16"/>
      <c r="AY25" s="13"/>
      <c r="AZ25" s="16"/>
      <c r="BA25" s="13"/>
      <c r="BB25" s="16"/>
      <c r="BC25" s="13"/>
      <c r="BD25" s="16"/>
      <c r="BE25" s="13"/>
      <c r="BF25" s="16"/>
      <c r="BG25" s="13"/>
      <c r="BH25" s="16"/>
      <c r="BI25" s="13"/>
      <c r="BJ25" s="16"/>
      <c r="BK25" s="13"/>
      <c r="BL25" s="16"/>
      <c r="BM25" s="13"/>
      <c r="BN25" s="16"/>
      <c r="BO25" s="13"/>
      <c r="BP25" s="16"/>
      <c r="BQ25" s="13"/>
      <c r="BR25" s="16"/>
      <c r="BS25" s="13"/>
      <c r="BT25" s="16"/>
      <c r="BU25" s="13"/>
      <c r="BV25" s="16"/>
      <c r="BW25" s="13"/>
      <c r="BX25" s="16"/>
      <c r="BY25" s="13"/>
      <c r="BZ25" s="16"/>
      <c r="CA25" s="13"/>
      <c r="CB25" s="16"/>
      <c r="CC25" s="13"/>
      <c r="CD25" s="16"/>
      <c r="CE25" s="13"/>
      <c r="CF25" s="16"/>
      <c r="CG25" s="13"/>
      <c r="CH25" s="16"/>
      <c r="CI25" s="13"/>
      <c r="CJ25" s="16"/>
      <c r="CK25" s="13"/>
      <c r="CL25" s="16"/>
      <c r="CM25" s="13"/>
      <c r="CN25" s="16"/>
      <c r="CO25" s="13"/>
      <c r="CP25" s="16"/>
      <c r="CQ25" s="13"/>
      <c r="CR25" s="16"/>
      <c r="CS25" s="13"/>
      <c r="CT25" s="16"/>
      <c r="CU25" s="13"/>
      <c r="CV25" s="16"/>
      <c r="CW25" s="13"/>
      <c r="CX25" s="16"/>
      <c r="CY25" s="13"/>
      <c r="CZ25" s="16"/>
      <c r="DA25" s="13"/>
      <c r="DB25" s="16"/>
      <c r="DC25" s="13"/>
      <c r="DD25" s="16"/>
      <c r="DE25" s="13"/>
      <c r="DF25" s="16"/>
      <c r="DG25" s="13"/>
      <c r="DH25" s="16"/>
      <c r="DI25" s="13"/>
      <c r="DJ25" s="16"/>
      <c r="DK25" s="13"/>
      <c r="DL25" s="16"/>
      <c r="DM25" s="13"/>
      <c r="DN25" s="16"/>
      <c r="DO25" s="13"/>
      <c r="DP25" s="16"/>
      <c r="DQ25" s="13"/>
      <c r="DR25" s="16"/>
      <c r="DS25" s="13"/>
      <c r="DT25" s="16"/>
      <c r="DU25" s="13"/>
      <c r="DV25" s="16"/>
      <c r="DW25" s="13"/>
      <c r="DX25" s="16"/>
      <c r="DY25" s="13"/>
    </row>
    <row r="26" spans="2:129" ht="42.75" customHeight="1" x14ac:dyDescent="0.2">
      <c r="B26" s="100"/>
      <c r="C26" s="100"/>
      <c r="D26" s="100"/>
      <c r="E26" s="100"/>
      <c r="F26" s="101"/>
      <c r="G26" s="102"/>
      <c r="H26" s="25" t="str">
        <f t="shared" si="0"/>
        <v/>
      </c>
      <c r="I26" s="68"/>
      <c r="J26" s="16"/>
      <c r="K26" s="13"/>
      <c r="L26" s="16"/>
      <c r="M26" s="13"/>
      <c r="N26" s="16"/>
      <c r="O26" s="13"/>
      <c r="P26" s="16"/>
      <c r="Q26" s="13"/>
      <c r="R26" s="16"/>
      <c r="S26" s="13"/>
      <c r="T26" s="16"/>
      <c r="U26" s="13"/>
      <c r="V26" s="16"/>
      <c r="W26" s="13"/>
      <c r="X26" s="16"/>
      <c r="Y26" s="13"/>
      <c r="Z26" s="16"/>
      <c r="AA26" s="13"/>
      <c r="AB26" s="16"/>
      <c r="AC26" s="13"/>
      <c r="AD26" s="16"/>
      <c r="AE26" s="13"/>
      <c r="AF26" s="16"/>
      <c r="AG26" s="13"/>
      <c r="AH26" s="16"/>
      <c r="AI26" s="13"/>
      <c r="AJ26" s="16"/>
      <c r="AK26" s="13"/>
      <c r="AL26" s="16"/>
      <c r="AM26" s="13"/>
      <c r="AN26" s="16"/>
      <c r="AO26" s="13"/>
      <c r="AP26" s="16"/>
      <c r="AQ26" s="13"/>
      <c r="AR26" s="16"/>
      <c r="AS26" s="13"/>
      <c r="AT26" s="16"/>
      <c r="AU26" s="13"/>
      <c r="AV26" s="16"/>
      <c r="AW26" s="13"/>
      <c r="AX26" s="16"/>
      <c r="AY26" s="13"/>
      <c r="AZ26" s="16"/>
      <c r="BA26" s="13"/>
      <c r="BB26" s="16"/>
      <c r="BC26" s="13"/>
      <c r="BD26" s="16"/>
      <c r="BE26" s="13"/>
      <c r="BF26" s="16"/>
      <c r="BG26" s="13"/>
      <c r="BH26" s="16"/>
      <c r="BI26" s="13"/>
      <c r="BJ26" s="16"/>
      <c r="BK26" s="13"/>
      <c r="BL26" s="16"/>
      <c r="BM26" s="13"/>
      <c r="BN26" s="16"/>
      <c r="BO26" s="13"/>
      <c r="BP26" s="16"/>
      <c r="BQ26" s="13"/>
      <c r="BR26" s="16"/>
      <c r="BS26" s="13"/>
      <c r="BT26" s="16"/>
      <c r="BU26" s="13"/>
      <c r="BV26" s="16"/>
      <c r="BW26" s="13"/>
      <c r="BX26" s="16"/>
      <c r="BY26" s="13"/>
      <c r="BZ26" s="16"/>
      <c r="CA26" s="13"/>
      <c r="CB26" s="16"/>
      <c r="CC26" s="13"/>
      <c r="CD26" s="16"/>
      <c r="CE26" s="13"/>
      <c r="CF26" s="16"/>
      <c r="CG26" s="13"/>
      <c r="CH26" s="16"/>
      <c r="CI26" s="13"/>
      <c r="CJ26" s="16"/>
      <c r="CK26" s="13"/>
      <c r="CL26" s="16"/>
      <c r="CM26" s="13"/>
      <c r="CN26" s="16"/>
      <c r="CO26" s="13"/>
      <c r="CP26" s="16"/>
      <c r="CQ26" s="13"/>
      <c r="CR26" s="16"/>
      <c r="CS26" s="13"/>
      <c r="CT26" s="16"/>
      <c r="CU26" s="13"/>
      <c r="CV26" s="16"/>
      <c r="CW26" s="13"/>
      <c r="CX26" s="16"/>
      <c r="CY26" s="13"/>
      <c r="CZ26" s="16"/>
      <c r="DA26" s="13"/>
      <c r="DB26" s="16"/>
      <c r="DC26" s="13"/>
      <c r="DD26" s="16"/>
      <c r="DE26" s="13"/>
      <c r="DF26" s="16"/>
      <c r="DG26" s="13"/>
      <c r="DH26" s="16"/>
      <c r="DI26" s="13"/>
      <c r="DJ26" s="16"/>
      <c r="DK26" s="13"/>
      <c r="DL26" s="16"/>
      <c r="DM26" s="13"/>
      <c r="DN26" s="16"/>
      <c r="DO26" s="13"/>
      <c r="DP26" s="16"/>
      <c r="DQ26" s="13"/>
      <c r="DR26" s="16"/>
      <c r="DS26" s="13"/>
      <c r="DT26" s="16"/>
      <c r="DU26" s="13"/>
      <c r="DV26" s="16"/>
      <c r="DW26" s="13"/>
      <c r="DX26" s="16"/>
      <c r="DY26" s="13"/>
    </row>
    <row r="27" spans="2:129" ht="42.75" customHeight="1" x14ac:dyDescent="0.2">
      <c r="B27" s="100"/>
      <c r="C27" s="100"/>
      <c r="D27" s="100"/>
      <c r="E27" s="100"/>
      <c r="F27" s="101"/>
      <c r="G27" s="102"/>
      <c r="H27" s="25" t="str">
        <f t="shared" si="0"/>
        <v/>
      </c>
      <c r="I27" s="68"/>
      <c r="J27" s="16"/>
      <c r="K27" s="13"/>
      <c r="L27" s="16"/>
      <c r="M27" s="13"/>
      <c r="N27" s="16"/>
      <c r="O27" s="13"/>
      <c r="P27" s="16"/>
      <c r="Q27" s="13"/>
      <c r="R27" s="16"/>
      <c r="S27" s="13"/>
      <c r="T27" s="16"/>
      <c r="U27" s="13"/>
      <c r="V27" s="16"/>
      <c r="W27" s="13"/>
      <c r="X27" s="16"/>
      <c r="Y27" s="13"/>
      <c r="Z27" s="16"/>
      <c r="AA27" s="13"/>
      <c r="AB27" s="16"/>
      <c r="AC27" s="13"/>
      <c r="AD27" s="16"/>
      <c r="AE27" s="13"/>
      <c r="AF27" s="16"/>
      <c r="AG27" s="13"/>
      <c r="AH27" s="16"/>
      <c r="AI27" s="13"/>
      <c r="AJ27" s="16"/>
      <c r="AK27" s="13"/>
      <c r="AL27" s="16"/>
      <c r="AM27" s="13"/>
      <c r="AN27" s="16"/>
      <c r="AO27" s="13"/>
      <c r="AP27" s="16"/>
      <c r="AQ27" s="13"/>
      <c r="AR27" s="16"/>
      <c r="AS27" s="13"/>
      <c r="AT27" s="16"/>
      <c r="AU27" s="13"/>
      <c r="AV27" s="16"/>
      <c r="AW27" s="13"/>
      <c r="AX27" s="16"/>
      <c r="AY27" s="13"/>
      <c r="AZ27" s="16"/>
      <c r="BA27" s="13"/>
      <c r="BB27" s="16"/>
      <c r="BC27" s="13"/>
      <c r="BD27" s="16"/>
      <c r="BE27" s="13"/>
      <c r="BF27" s="16"/>
      <c r="BG27" s="13"/>
      <c r="BH27" s="16"/>
      <c r="BI27" s="13"/>
      <c r="BJ27" s="16"/>
      <c r="BK27" s="13"/>
      <c r="BL27" s="16"/>
      <c r="BM27" s="13"/>
      <c r="BN27" s="16"/>
      <c r="BO27" s="13"/>
      <c r="BP27" s="16"/>
      <c r="BQ27" s="13"/>
      <c r="BR27" s="16"/>
      <c r="BS27" s="13"/>
      <c r="BT27" s="16"/>
      <c r="BU27" s="13"/>
      <c r="BV27" s="16"/>
      <c r="BW27" s="13"/>
      <c r="BX27" s="16"/>
      <c r="BY27" s="13"/>
      <c r="BZ27" s="16"/>
      <c r="CA27" s="13"/>
      <c r="CB27" s="16"/>
      <c r="CC27" s="13"/>
      <c r="CD27" s="16"/>
      <c r="CE27" s="13"/>
      <c r="CF27" s="16"/>
      <c r="CG27" s="13"/>
      <c r="CH27" s="16"/>
      <c r="CI27" s="13"/>
      <c r="CJ27" s="16"/>
      <c r="CK27" s="13"/>
      <c r="CL27" s="16"/>
      <c r="CM27" s="13"/>
      <c r="CN27" s="16"/>
      <c r="CO27" s="13"/>
      <c r="CP27" s="16"/>
      <c r="CQ27" s="13"/>
      <c r="CR27" s="16"/>
      <c r="CS27" s="13"/>
      <c r="CT27" s="16"/>
      <c r="CU27" s="13"/>
      <c r="CV27" s="16"/>
      <c r="CW27" s="13"/>
      <c r="CX27" s="16"/>
      <c r="CY27" s="13"/>
      <c r="CZ27" s="16"/>
      <c r="DA27" s="13"/>
      <c r="DB27" s="16"/>
      <c r="DC27" s="13"/>
      <c r="DD27" s="16"/>
      <c r="DE27" s="13"/>
      <c r="DF27" s="16"/>
      <c r="DG27" s="13"/>
      <c r="DH27" s="16"/>
      <c r="DI27" s="13"/>
      <c r="DJ27" s="16"/>
      <c r="DK27" s="13"/>
      <c r="DL27" s="16"/>
      <c r="DM27" s="13"/>
      <c r="DN27" s="16"/>
      <c r="DO27" s="13"/>
      <c r="DP27" s="16"/>
      <c r="DQ27" s="13"/>
      <c r="DR27" s="16"/>
      <c r="DS27" s="13"/>
      <c r="DT27" s="16"/>
      <c r="DU27" s="13"/>
      <c r="DV27" s="16"/>
      <c r="DW27" s="13"/>
      <c r="DX27" s="16"/>
      <c r="DY27" s="13"/>
    </row>
    <row r="28" spans="2:129" ht="42.75" customHeight="1" x14ac:dyDescent="0.2">
      <c r="B28" s="100"/>
      <c r="C28" s="100"/>
      <c r="D28" s="100"/>
      <c r="E28" s="100"/>
      <c r="F28" s="101"/>
      <c r="G28" s="102"/>
      <c r="H28" s="25" t="str">
        <f t="shared" si="0"/>
        <v/>
      </c>
      <c r="I28" s="68"/>
      <c r="J28" s="16"/>
      <c r="K28" s="13"/>
      <c r="L28" s="16"/>
      <c r="M28" s="13"/>
      <c r="N28" s="16"/>
      <c r="O28" s="13"/>
      <c r="P28" s="16"/>
      <c r="Q28" s="13"/>
      <c r="R28" s="16"/>
      <c r="S28" s="13"/>
      <c r="T28" s="16"/>
      <c r="U28" s="13"/>
      <c r="V28" s="16"/>
      <c r="W28" s="13"/>
      <c r="X28" s="16"/>
      <c r="Y28" s="13"/>
      <c r="Z28" s="16"/>
      <c r="AA28" s="13"/>
      <c r="AB28" s="16"/>
      <c r="AC28" s="13"/>
      <c r="AD28" s="16"/>
      <c r="AE28" s="13"/>
      <c r="AF28" s="16"/>
      <c r="AG28" s="13"/>
      <c r="AH28" s="16"/>
      <c r="AI28" s="13"/>
      <c r="AJ28" s="16"/>
      <c r="AK28" s="13"/>
      <c r="AL28" s="16"/>
      <c r="AM28" s="13"/>
      <c r="AN28" s="16"/>
      <c r="AO28" s="13"/>
      <c r="AP28" s="16"/>
      <c r="AQ28" s="13"/>
      <c r="AR28" s="16"/>
      <c r="AS28" s="13"/>
      <c r="AT28" s="16"/>
      <c r="AU28" s="13"/>
      <c r="AV28" s="16"/>
      <c r="AW28" s="13"/>
      <c r="AX28" s="16"/>
      <c r="AY28" s="13"/>
      <c r="AZ28" s="16"/>
      <c r="BA28" s="13"/>
      <c r="BB28" s="16"/>
      <c r="BC28" s="13"/>
      <c r="BD28" s="16"/>
      <c r="BE28" s="13"/>
      <c r="BF28" s="16"/>
      <c r="BG28" s="13"/>
      <c r="BH28" s="16"/>
      <c r="BI28" s="13"/>
      <c r="BJ28" s="16"/>
      <c r="BK28" s="13"/>
      <c r="BL28" s="16"/>
      <c r="BM28" s="13"/>
      <c r="BN28" s="16"/>
      <c r="BO28" s="13"/>
      <c r="BP28" s="16"/>
      <c r="BQ28" s="13"/>
      <c r="BR28" s="16"/>
      <c r="BS28" s="13"/>
      <c r="BT28" s="16"/>
      <c r="BU28" s="13"/>
      <c r="BV28" s="16"/>
      <c r="BW28" s="13"/>
      <c r="BX28" s="16"/>
      <c r="BY28" s="13"/>
      <c r="BZ28" s="16"/>
      <c r="CA28" s="13"/>
      <c r="CB28" s="16"/>
      <c r="CC28" s="13"/>
      <c r="CD28" s="16"/>
      <c r="CE28" s="13"/>
      <c r="CF28" s="16"/>
      <c r="CG28" s="13"/>
      <c r="CH28" s="16"/>
      <c r="CI28" s="13"/>
      <c r="CJ28" s="16"/>
      <c r="CK28" s="13"/>
      <c r="CL28" s="16"/>
      <c r="CM28" s="13"/>
      <c r="CN28" s="16"/>
      <c r="CO28" s="13"/>
      <c r="CP28" s="16"/>
      <c r="CQ28" s="13"/>
      <c r="CR28" s="16"/>
      <c r="CS28" s="13"/>
      <c r="CT28" s="16"/>
      <c r="CU28" s="13"/>
      <c r="CV28" s="16"/>
      <c r="CW28" s="13"/>
      <c r="CX28" s="16"/>
      <c r="CY28" s="13"/>
      <c r="CZ28" s="16"/>
      <c r="DA28" s="13"/>
      <c r="DB28" s="16"/>
      <c r="DC28" s="13"/>
      <c r="DD28" s="16"/>
      <c r="DE28" s="13"/>
      <c r="DF28" s="16"/>
      <c r="DG28" s="13"/>
      <c r="DH28" s="16"/>
      <c r="DI28" s="13"/>
      <c r="DJ28" s="16"/>
      <c r="DK28" s="13"/>
      <c r="DL28" s="16"/>
      <c r="DM28" s="13"/>
      <c r="DN28" s="16"/>
      <c r="DO28" s="13"/>
      <c r="DP28" s="16"/>
      <c r="DQ28" s="13"/>
      <c r="DR28" s="16"/>
      <c r="DS28" s="13"/>
      <c r="DT28" s="16"/>
      <c r="DU28" s="13"/>
      <c r="DV28" s="16"/>
      <c r="DW28" s="13"/>
      <c r="DX28" s="16"/>
      <c r="DY28" s="13"/>
    </row>
    <row r="29" spans="2:129" ht="42.75" customHeight="1" x14ac:dyDescent="0.2">
      <c r="B29" s="100"/>
      <c r="C29" s="100"/>
      <c r="D29" s="100"/>
      <c r="E29" s="100"/>
      <c r="F29" s="101"/>
      <c r="G29" s="102"/>
      <c r="H29" s="25" t="str">
        <f t="shared" si="0"/>
        <v/>
      </c>
      <c r="I29" s="68"/>
      <c r="J29" s="16"/>
      <c r="K29" s="13"/>
      <c r="L29" s="16"/>
      <c r="M29" s="13"/>
      <c r="N29" s="16"/>
      <c r="O29" s="13"/>
      <c r="P29" s="16"/>
      <c r="Q29" s="13"/>
      <c r="R29" s="16"/>
      <c r="S29" s="13"/>
      <c r="T29" s="16"/>
      <c r="U29" s="13"/>
      <c r="V29" s="16"/>
      <c r="W29" s="13"/>
      <c r="X29" s="16"/>
      <c r="Y29" s="13"/>
      <c r="Z29" s="16"/>
      <c r="AA29" s="13"/>
      <c r="AB29" s="16"/>
      <c r="AC29" s="13"/>
      <c r="AD29" s="16"/>
      <c r="AE29" s="13"/>
      <c r="AF29" s="16"/>
      <c r="AG29" s="13"/>
      <c r="AH29" s="16"/>
      <c r="AI29" s="13"/>
      <c r="AJ29" s="16"/>
      <c r="AK29" s="13"/>
      <c r="AL29" s="16"/>
      <c r="AM29" s="13"/>
      <c r="AN29" s="16"/>
      <c r="AO29" s="13"/>
      <c r="AP29" s="16"/>
      <c r="AQ29" s="13"/>
      <c r="AR29" s="16"/>
      <c r="AS29" s="13"/>
      <c r="AT29" s="16"/>
      <c r="AU29" s="13"/>
      <c r="AV29" s="16"/>
      <c r="AW29" s="13"/>
      <c r="AX29" s="16"/>
      <c r="AY29" s="13"/>
      <c r="AZ29" s="16"/>
      <c r="BA29" s="13"/>
      <c r="BB29" s="16"/>
      <c r="BC29" s="13"/>
      <c r="BD29" s="16"/>
      <c r="BE29" s="13"/>
      <c r="BF29" s="16"/>
      <c r="BG29" s="13"/>
      <c r="BH29" s="16"/>
      <c r="BI29" s="13"/>
      <c r="BJ29" s="16"/>
      <c r="BK29" s="13"/>
      <c r="BL29" s="16"/>
      <c r="BM29" s="13"/>
      <c r="BN29" s="16"/>
      <c r="BO29" s="13"/>
      <c r="BP29" s="16"/>
      <c r="BQ29" s="13"/>
      <c r="BR29" s="16"/>
      <c r="BS29" s="13"/>
      <c r="BT29" s="16"/>
      <c r="BU29" s="13"/>
      <c r="BV29" s="16"/>
      <c r="BW29" s="13"/>
      <c r="BX29" s="16"/>
      <c r="BY29" s="13"/>
      <c r="BZ29" s="16"/>
      <c r="CA29" s="13"/>
      <c r="CB29" s="16"/>
      <c r="CC29" s="13"/>
      <c r="CD29" s="16"/>
      <c r="CE29" s="13"/>
      <c r="CF29" s="16"/>
      <c r="CG29" s="13"/>
      <c r="CH29" s="16"/>
      <c r="CI29" s="13"/>
      <c r="CJ29" s="16"/>
      <c r="CK29" s="13"/>
      <c r="CL29" s="16"/>
      <c r="CM29" s="13"/>
      <c r="CN29" s="16"/>
      <c r="CO29" s="13"/>
      <c r="CP29" s="16"/>
      <c r="CQ29" s="13"/>
      <c r="CR29" s="16"/>
      <c r="CS29" s="13"/>
      <c r="CT29" s="16"/>
      <c r="CU29" s="13"/>
      <c r="CV29" s="16"/>
      <c r="CW29" s="13"/>
      <c r="CX29" s="16"/>
      <c r="CY29" s="13"/>
      <c r="CZ29" s="16"/>
      <c r="DA29" s="13"/>
      <c r="DB29" s="16"/>
      <c r="DC29" s="13"/>
      <c r="DD29" s="16"/>
      <c r="DE29" s="13"/>
      <c r="DF29" s="16"/>
      <c r="DG29" s="13"/>
      <c r="DH29" s="16"/>
      <c r="DI29" s="13"/>
      <c r="DJ29" s="16"/>
      <c r="DK29" s="13"/>
      <c r="DL29" s="16"/>
      <c r="DM29" s="13"/>
      <c r="DN29" s="16"/>
      <c r="DO29" s="13"/>
      <c r="DP29" s="16"/>
      <c r="DQ29" s="13"/>
      <c r="DR29" s="16"/>
      <c r="DS29" s="13"/>
      <c r="DT29" s="16"/>
      <c r="DU29" s="13"/>
      <c r="DV29" s="16"/>
      <c r="DW29" s="13"/>
      <c r="DX29" s="16"/>
      <c r="DY29" s="13"/>
    </row>
    <row r="30" spans="2:129" ht="42.75" customHeight="1" x14ac:dyDescent="0.2">
      <c r="B30" s="100"/>
      <c r="C30" s="100"/>
      <c r="D30" s="100"/>
      <c r="E30" s="100"/>
      <c r="F30" s="101"/>
      <c r="G30" s="102"/>
      <c r="H30" s="25" t="str">
        <f t="shared" si="0"/>
        <v/>
      </c>
      <c r="I30" s="68"/>
      <c r="J30" s="16"/>
      <c r="K30" s="13"/>
      <c r="L30" s="16"/>
      <c r="M30" s="13"/>
      <c r="N30" s="16"/>
      <c r="O30" s="13"/>
      <c r="P30" s="16"/>
      <c r="Q30" s="13"/>
      <c r="R30" s="16"/>
      <c r="S30" s="13"/>
      <c r="T30" s="16"/>
      <c r="U30" s="13"/>
      <c r="V30" s="16"/>
      <c r="W30" s="13"/>
      <c r="X30" s="16"/>
      <c r="Y30" s="13"/>
      <c r="Z30" s="16"/>
      <c r="AA30" s="13"/>
      <c r="AB30" s="16"/>
      <c r="AC30" s="13"/>
      <c r="AD30" s="16"/>
      <c r="AE30" s="13"/>
      <c r="AF30" s="16"/>
      <c r="AG30" s="13"/>
      <c r="AH30" s="16"/>
      <c r="AI30" s="13"/>
      <c r="AJ30" s="16"/>
      <c r="AK30" s="13"/>
      <c r="AL30" s="16"/>
      <c r="AM30" s="13"/>
      <c r="AN30" s="16"/>
      <c r="AO30" s="13"/>
      <c r="AP30" s="16"/>
      <c r="AQ30" s="13"/>
      <c r="AR30" s="16"/>
      <c r="AS30" s="13"/>
      <c r="AT30" s="16"/>
      <c r="AU30" s="13"/>
      <c r="AV30" s="16"/>
      <c r="AW30" s="13"/>
      <c r="AX30" s="16"/>
      <c r="AY30" s="13"/>
      <c r="AZ30" s="16"/>
      <c r="BA30" s="13"/>
      <c r="BB30" s="16"/>
      <c r="BC30" s="13"/>
      <c r="BD30" s="16"/>
      <c r="BE30" s="13"/>
      <c r="BF30" s="16"/>
      <c r="BG30" s="13"/>
      <c r="BH30" s="16"/>
      <c r="BI30" s="13"/>
      <c r="BJ30" s="16"/>
      <c r="BK30" s="13"/>
      <c r="BL30" s="16"/>
      <c r="BM30" s="13"/>
      <c r="BN30" s="16"/>
      <c r="BO30" s="13"/>
      <c r="BP30" s="16"/>
      <c r="BQ30" s="13"/>
      <c r="BR30" s="16"/>
      <c r="BS30" s="13"/>
      <c r="BT30" s="16"/>
      <c r="BU30" s="13"/>
      <c r="BV30" s="16"/>
      <c r="BW30" s="13"/>
      <c r="BX30" s="16"/>
      <c r="BY30" s="13"/>
      <c r="BZ30" s="16"/>
      <c r="CA30" s="13"/>
      <c r="CB30" s="16"/>
      <c r="CC30" s="13"/>
      <c r="CD30" s="16"/>
      <c r="CE30" s="13"/>
      <c r="CF30" s="16"/>
      <c r="CG30" s="13"/>
      <c r="CH30" s="16"/>
      <c r="CI30" s="13"/>
      <c r="CJ30" s="16"/>
      <c r="CK30" s="13"/>
      <c r="CL30" s="16"/>
      <c r="CM30" s="13"/>
      <c r="CN30" s="16"/>
      <c r="CO30" s="13"/>
      <c r="CP30" s="16"/>
      <c r="CQ30" s="13"/>
      <c r="CR30" s="16"/>
      <c r="CS30" s="13"/>
      <c r="CT30" s="16"/>
      <c r="CU30" s="13"/>
      <c r="CV30" s="16"/>
      <c r="CW30" s="13"/>
      <c r="CX30" s="16"/>
      <c r="CY30" s="13"/>
      <c r="CZ30" s="16"/>
      <c r="DA30" s="13"/>
      <c r="DB30" s="16"/>
      <c r="DC30" s="13"/>
      <c r="DD30" s="16"/>
      <c r="DE30" s="13"/>
      <c r="DF30" s="16"/>
      <c r="DG30" s="13"/>
      <c r="DH30" s="16"/>
      <c r="DI30" s="13"/>
      <c r="DJ30" s="16"/>
      <c r="DK30" s="13"/>
      <c r="DL30" s="16"/>
      <c r="DM30" s="13"/>
      <c r="DN30" s="16"/>
      <c r="DO30" s="13"/>
      <c r="DP30" s="16"/>
      <c r="DQ30" s="13"/>
      <c r="DR30" s="16"/>
      <c r="DS30" s="13"/>
      <c r="DT30" s="16"/>
      <c r="DU30" s="13"/>
      <c r="DV30" s="16"/>
      <c r="DW30" s="13"/>
      <c r="DX30" s="16"/>
      <c r="DY30" s="13"/>
    </row>
    <row r="31" spans="2:129" ht="42.75" customHeight="1" x14ac:dyDescent="0.2">
      <c r="B31" s="100"/>
      <c r="C31" s="100"/>
      <c r="D31" s="100"/>
      <c r="E31" s="100"/>
      <c r="F31" s="101"/>
      <c r="G31" s="102"/>
      <c r="H31" s="25" t="str">
        <f t="shared" si="0"/>
        <v/>
      </c>
      <c r="I31" s="68"/>
      <c r="J31" s="16"/>
      <c r="K31" s="13"/>
      <c r="L31" s="16"/>
      <c r="M31" s="13"/>
      <c r="N31" s="16"/>
      <c r="O31" s="13"/>
      <c r="P31" s="16"/>
      <c r="Q31" s="13"/>
      <c r="R31" s="16"/>
      <c r="S31" s="13"/>
      <c r="T31" s="16"/>
      <c r="U31" s="13"/>
      <c r="V31" s="16"/>
      <c r="W31" s="13"/>
      <c r="X31" s="16"/>
      <c r="Y31" s="13"/>
      <c r="Z31" s="16"/>
      <c r="AA31" s="13"/>
      <c r="AB31" s="16"/>
      <c r="AC31" s="13"/>
      <c r="AD31" s="16"/>
      <c r="AE31" s="13"/>
      <c r="AF31" s="16"/>
      <c r="AG31" s="13"/>
      <c r="AH31" s="16"/>
      <c r="AI31" s="13"/>
      <c r="AJ31" s="16"/>
      <c r="AK31" s="13"/>
      <c r="AL31" s="16"/>
      <c r="AM31" s="13"/>
      <c r="AN31" s="16"/>
      <c r="AO31" s="13"/>
      <c r="AP31" s="16"/>
      <c r="AQ31" s="13"/>
      <c r="AR31" s="16"/>
      <c r="AS31" s="13"/>
      <c r="AT31" s="16"/>
      <c r="AU31" s="13"/>
      <c r="AV31" s="16"/>
      <c r="AW31" s="13"/>
      <c r="AX31" s="16"/>
      <c r="AY31" s="13"/>
      <c r="AZ31" s="16"/>
      <c r="BA31" s="13"/>
      <c r="BB31" s="16"/>
      <c r="BC31" s="13"/>
      <c r="BD31" s="16"/>
      <c r="BE31" s="13"/>
      <c r="BF31" s="16"/>
      <c r="BG31" s="13"/>
      <c r="BH31" s="16"/>
      <c r="BI31" s="13"/>
      <c r="BJ31" s="16"/>
      <c r="BK31" s="13"/>
      <c r="BL31" s="16"/>
      <c r="BM31" s="13"/>
      <c r="BN31" s="16"/>
      <c r="BO31" s="13"/>
      <c r="BP31" s="16"/>
      <c r="BQ31" s="13"/>
      <c r="BR31" s="16"/>
      <c r="BS31" s="13"/>
      <c r="BT31" s="16"/>
      <c r="BU31" s="13"/>
      <c r="BV31" s="16"/>
      <c r="BW31" s="13"/>
      <c r="BX31" s="16"/>
      <c r="BY31" s="13"/>
      <c r="BZ31" s="16"/>
      <c r="CA31" s="13"/>
      <c r="CB31" s="16"/>
      <c r="CC31" s="13"/>
      <c r="CD31" s="16"/>
      <c r="CE31" s="13"/>
      <c r="CF31" s="16"/>
      <c r="CG31" s="13"/>
      <c r="CH31" s="16"/>
      <c r="CI31" s="13"/>
      <c r="CJ31" s="16"/>
      <c r="CK31" s="13"/>
      <c r="CL31" s="16"/>
      <c r="CM31" s="13"/>
      <c r="CN31" s="16"/>
      <c r="CO31" s="13"/>
      <c r="CP31" s="16"/>
      <c r="CQ31" s="13"/>
      <c r="CR31" s="16"/>
      <c r="CS31" s="13"/>
      <c r="CT31" s="16"/>
      <c r="CU31" s="13"/>
      <c r="CV31" s="16"/>
      <c r="CW31" s="13"/>
      <c r="CX31" s="16"/>
      <c r="CY31" s="13"/>
      <c r="CZ31" s="16"/>
      <c r="DA31" s="13"/>
      <c r="DB31" s="16"/>
      <c r="DC31" s="13"/>
      <c r="DD31" s="16"/>
      <c r="DE31" s="13"/>
      <c r="DF31" s="16"/>
      <c r="DG31" s="13"/>
      <c r="DH31" s="16"/>
      <c r="DI31" s="13"/>
      <c r="DJ31" s="16"/>
      <c r="DK31" s="13"/>
      <c r="DL31" s="16"/>
      <c r="DM31" s="13"/>
      <c r="DN31" s="16"/>
      <c r="DO31" s="13"/>
      <c r="DP31" s="16"/>
      <c r="DQ31" s="13"/>
      <c r="DR31" s="16"/>
      <c r="DS31" s="13"/>
      <c r="DT31" s="16"/>
      <c r="DU31" s="13"/>
      <c r="DV31" s="16"/>
      <c r="DW31" s="13"/>
      <c r="DX31" s="16"/>
      <c r="DY31" s="13"/>
    </row>
    <row r="32" spans="2:129" ht="42.75" customHeight="1" x14ac:dyDescent="0.2">
      <c r="B32" s="95"/>
      <c r="C32" s="96"/>
      <c r="D32" s="95"/>
      <c r="E32" s="96"/>
      <c r="F32" s="96"/>
      <c r="H32" s="97"/>
      <c r="I32" s="98"/>
      <c r="J32" s="99">
        <f>+J33+L33+N33+P33+R33+T33</f>
        <v>0</v>
      </c>
      <c r="K32" s="99">
        <f>+K33+M33+O33+Q33+S33+U33</f>
        <v>0</v>
      </c>
      <c r="L32" s="99"/>
      <c r="M32" s="99"/>
      <c r="N32" s="99"/>
      <c r="O32" s="99"/>
      <c r="P32" s="99"/>
      <c r="Q32" s="99"/>
      <c r="R32" s="99"/>
      <c r="S32" s="99"/>
      <c r="T32" s="99">
        <f t="shared" ref="T32" si="1">+T33+V33+X33+Z33+AB33+AD33</f>
        <v>0</v>
      </c>
      <c r="U32" s="99">
        <f>+U33+W33+Y33+AA33+AC33</f>
        <v>0</v>
      </c>
      <c r="V32" s="99"/>
      <c r="W32" s="99"/>
      <c r="X32" s="99"/>
      <c r="Y32" s="99"/>
      <c r="Z32" s="99"/>
      <c r="AA32" s="99"/>
      <c r="AB32" s="99"/>
      <c r="AC32" s="99"/>
      <c r="AD32" s="99">
        <f t="shared" ref="AD32" si="2">+AD33+AF33+AH33+AJ33+AL33+AN33</f>
        <v>0</v>
      </c>
      <c r="AE32" s="99">
        <f t="shared" ref="AE32" si="3">+AE33+AG33+AI33+AK33+AM33+AO33</f>
        <v>0</v>
      </c>
      <c r="AF32" s="99"/>
      <c r="AG32" s="99"/>
      <c r="AH32" s="99"/>
      <c r="AI32" s="99"/>
      <c r="AJ32" s="99"/>
      <c r="AK32" s="99"/>
      <c r="AL32" s="99"/>
      <c r="AM32" s="99"/>
      <c r="AN32" s="99">
        <f>+AN33+AP33+AR33+AT33+AV33+AX33</f>
        <v>0</v>
      </c>
      <c r="AO32" s="99">
        <f t="shared" ref="AO32" si="4">+AO33+AQ33+AS33+AU33+AW33+AY33</f>
        <v>0</v>
      </c>
      <c r="AP32" s="99"/>
      <c r="AQ32" s="99"/>
      <c r="AR32" s="99"/>
      <c r="AS32" s="99"/>
      <c r="AT32" s="99"/>
      <c r="AU32" s="99"/>
      <c r="AV32" s="99"/>
      <c r="AW32" s="99"/>
      <c r="AX32" s="99">
        <f t="shared" ref="AX32" si="5">+AX33+AZ33+BB33+BD33+BF33+BH33</f>
        <v>0</v>
      </c>
      <c r="AY32" s="99">
        <f t="shared" ref="AY32" si="6">+AY33+BA33+BC33+BE33+BG33+BI33</f>
        <v>0</v>
      </c>
      <c r="AZ32" s="99"/>
      <c r="BA32" s="99"/>
      <c r="BB32" s="99"/>
      <c r="BC32" s="99"/>
      <c r="BD32" s="99"/>
      <c r="BE32" s="99"/>
      <c r="BF32" s="99"/>
      <c r="BG32" s="99"/>
      <c r="BH32" s="99">
        <f>+BH33+BJ33+BL33+BN33+BP33+BR33</f>
        <v>0</v>
      </c>
      <c r="BI32" s="99">
        <f t="shared" ref="BI32" si="7">+BI33+BK33+BM33+BO33+BQ33+BS33</f>
        <v>0</v>
      </c>
      <c r="BJ32" s="99"/>
      <c r="BK32" s="99"/>
      <c r="BL32" s="99"/>
      <c r="BM32" s="99"/>
      <c r="BN32" s="99"/>
      <c r="BO32" s="99"/>
      <c r="BP32" s="99"/>
      <c r="BQ32" s="99"/>
      <c r="BR32" s="99">
        <f t="shared" ref="BR32" si="8">+BR33+BT33+BV33+BX33+BZ33+CB33</f>
        <v>0</v>
      </c>
      <c r="BS32" s="99">
        <f t="shared" ref="BS32" si="9">+BS33+BU33+BW33+BY33+CA33+CC33</f>
        <v>0</v>
      </c>
      <c r="BT32" s="99"/>
      <c r="BU32" s="99"/>
      <c r="BV32" s="99"/>
      <c r="BW32" s="99"/>
      <c r="BX32" s="99"/>
      <c r="BY32" s="99"/>
      <c r="BZ32" s="99"/>
      <c r="CA32" s="99"/>
      <c r="CB32" s="99">
        <f t="shared" ref="CB32" si="10">+CB33+CD33+CF33+CH33+CJ33+CL33</f>
        <v>0</v>
      </c>
      <c r="CC32" s="99">
        <f t="shared" ref="CC32" si="11">+CC33+CE33+CG33+CI33+CK33+CM33</f>
        <v>0</v>
      </c>
      <c r="CD32" s="99"/>
      <c r="CE32" s="99"/>
      <c r="CF32" s="99"/>
      <c r="CG32" s="99"/>
      <c r="CH32" s="99"/>
      <c r="CI32" s="99"/>
      <c r="CJ32" s="99"/>
      <c r="CK32" s="99"/>
      <c r="CL32" s="99">
        <f t="shared" ref="CL32" si="12">+CL33+CN33+CP33+CR33+CT33+CV33</f>
        <v>0</v>
      </c>
      <c r="CM32" s="99">
        <f t="shared" ref="CM32" si="13">+CM33+CO33+CQ33+CS33+CU33+CW33</f>
        <v>0</v>
      </c>
      <c r="CN32" s="99"/>
      <c r="CO32" s="99"/>
      <c r="CP32" s="99"/>
      <c r="CQ32" s="99"/>
      <c r="CR32" s="99"/>
      <c r="CS32" s="99"/>
      <c r="CT32" s="99"/>
      <c r="CU32" s="99"/>
      <c r="CV32" s="99">
        <f t="shared" ref="CV32" si="14">+CV33+CX33+CZ33+DB33+DD33+DF33</f>
        <v>0</v>
      </c>
      <c r="CW32" s="99">
        <f t="shared" ref="CW32" si="15">+CW33+CY33+DA33+DC33+DE33+DG33</f>
        <v>0</v>
      </c>
      <c r="CX32" s="99"/>
      <c r="CY32" s="99"/>
      <c r="CZ32" s="99"/>
      <c r="DA32" s="99"/>
      <c r="DB32" s="99"/>
      <c r="DC32" s="99"/>
      <c r="DD32" s="99"/>
      <c r="DE32" s="99"/>
      <c r="DF32" s="99">
        <f t="shared" ref="DF32" si="16">+DF33+DH33+DJ33+DL33+DN33+DP33</f>
        <v>0</v>
      </c>
      <c r="DG32" s="99">
        <f t="shared" ref="DG32" si="17">+DG33+DI33+DK33+DM33+DO33+DQ33</f>
        <v>0</v>
      </c>
      <c r="DH32" s="99"/>
      <c r="DI32" s="99"/>
      <c r="DJ32" s="99"/>
      <c r="DK32" s="99"/>
      <c r="DL32" s="99"/>
      <c r="DM32" s="99"/>
      <c r="DN32" s="99"/>
      <c r="DO32" s="99"/>
      <c r="DP32" s="99">
        <f t="shared" ref="DP32" si="18">+DP33+DR33+DT33+DV33+DX33+DZ33</f>
        <v>0</v>
      </c>
      <c r="DQ32" s="99">
        <f t="shared" ref="DQ32" si="19">+DQ33+DS33+DU33+DW33+DY33+EA33</f>
        <v>0</v>
      </c>
      <c r="DR32" s="99"/>
      <c r="DS32" s="99"/>
      <c r="DT32" s="99"/>
      <c r="DU32" s="99"/>
      <c r="DV32" s="99"/>
      <c r="DW32" s="99"/>
      <c r="DX32" s="99"/>
      <c r="DY32" s="99"/>
    </row>
    <row r="33" spans="10:129" x14ac:dyDescent="0.2">
      <c r="J33" s="15">
        <f>+COUNT(J11:J31,#REF!,#REF!,#REF!)</f>
        <v>0</v>
      </c>
      <c r="K33" s="15">
        <f>+COUNT(K11:K31,#REF!,#REF!,#REF!)</f>
        <v>0</v>
      </c>
      <c r="L33" s="15">
        <f>+COUNT(L11:L31,#REF!,#REF!,#REF!)</f>
        <v>0</v>
      </c>
      <c r="M33" s="15">
        <f>+COUNT(M11:M31,#REF!,#REF!,#REF!)</f>
        <v>0</v>
      </c>
      <c r="N33" s="15">
        <f>+COUNT(N11:N31,#REF!,#REF!,#REF!)</f>
        <v>0</v>
      </c>
      <c r="O33" s="15">
        <f>+COUNT(O11:O31,#REF!,#REF!,#REF!)</f>
        <v>0</v>
      </c>
      <c r="P33" s="15">
        <f>+COUNT(P11:P31,#REF!,#REF!,#REF!)</f>
        <v>0</v>
      </c>
      <c r="Q33" s="15">
        <f>+COUNT(Q11:Q31,#REF!,#REF!,#REF!)</f>
        <v>0</v>
      </c>
      <c r="R33" s="15">
        <f>+COUNT(R11:R31,#REF!,#REF!,#REF!)</f>
        <v>0</v>
      </c>
      <c r="S33" s="15">
        <f>+COUNT(S11:S31,#REF!,#REF!,#REF!)</f>
        <v>0</v>
      </c>
      <c r="T33" s="15">
        <f>+COUNT(T11:T31,#REF!,#REF!,#REF!)</f>
        <v>0</v>
      </c>
      <c r="U33" s="15">
        <f>+COUNT(U11:U31,#REF!,#REF!,#REF!)</f>
        <v>0</v>
      </c>
      <c r="V33" s="15">
        <f>+COUNT(V11:V31,#REF!,#REF!,#REF!)</f>
        <v>0</v>
      </c>
      <c r="W33" s="15">
        <f>+COUNT(W11:W31,#REF!,#REF!,#REF!)</f>
        <v>0</v>
      </c>
      <c r="X33" s="15">
        <f>+COUNT(X11:X31,#REF!,#REF!,#REF!)</f>
        <v>0</v>
      </c>
      <c r="Y33" s="15">
        <f>+COUNT(Y11:Y31,#REF!,#REF!,#REF!)</f>
        <v>0</v>
      </c>
      <c r="Z33" s="15">
        <f>+COUNT(Z11:Z31,#REF!,#REF!,#REF!)</f>
        <v>0</v>
      </c>
      <c r="AA33" s="15">
        <f>+COUNT(AA11:AA31,#REF!,#REF!,#REF!)</f>
        <v>0</v>
      </c>
      <c r="AB33" s="15">
        <f>+COUNT(AB11:AB31,#REF!,#REF!,#REF!)</f>
        <v>0</v>
      </c>
      <c r="AC33" s="15">
        <f>+COUNT(AC11:AC31,#REF!,#REF!,#REF!)</f>
        <v>0</v>
      </c>
      <c r="AD33" s="15">
        <f>+COUNT(AD11:AD31,#REF!,#REF!,#REF!)</f>
        <v>0</v>
      </c>
      <c r="AE33" s="15">
        <f>+COUNT(AE11:AE31,#REF!,#REF!,#REF!)</f>
        <v>0</v>
      </c>
      <c r="AF33" s="15">
        <f>+COUNT(AF11:AF31,#REF!,#REF!,#REF!)</f>
        <v>0</v>
      </c>
      <c r="AG33" s="15">
        <f>+COUNT(AG11:AG31,#REF!,#REF!,#REF!)</f>
        <v>0</v>
      </c>
      <c r="AH33" s="15">
        <f>+COUNT(AH11:AH31,#REF!,#REF!,#REF!)</f>
        <v>0</v>
      </c>
      <c r="AI33" s="15">
        <f>+COUNT(AI11:AI31,#REF!,#REF!,#REF!)</f>
        <v>0</v>
      </c>
      <c r="AJ33" s="15">
        <f>+COUNT(AJ11:AJ31,#REF!,#REF!,#REF!)</f>
        <v>0</v>
      </c>
      <c r="AK33" s="15">
        <f>+COUNT(AK11:AK31,#REF!,#REF!,#REF!)</f>
        <v>0</v>
      </c>
      <c r="AL33" s="15">
        <f>+COUNT(AL11:AL31,#REF!,#REF!,#REF!)</f>
        <v>0</v>
      </c>
      <c r="AM33" s="15">
        <f>+COUNT(AM11:AM31,#REF!,#REF!,#REF!)</f>
        <v>0</v>
      </c>
      <c r="AN33" s="15">
        <f>+COUNT(AN11:AN31,#REF!,#REF!,#REF!)</f>
        <v>0</v>
      </c>
      <c r="AO33" s="15">
        <f>+COUNT(AO11:AO31,#REF!,#REF!,#REF!)</f>
        <v>0</v>
      </c>
      <c r="AP33" s="15">
        <f>+COUNT(AP11:AP31,#REF!,#REF!,#REF!)</f>
        <v>0</v>
      </c>
      <c r="AQ33" s="15">
        <f>+COUNT(AQ11:AQ31,#REF!,#REF!,#REF!)</f>
        <v>0</v>
      </c>
      <c r="AR33" s="15">
        <f>+COUNT(AR11:AR31,#REF!,#REF!,#REF!)</f>
        <v>0</v>
      </c>
      <c r="AS33" s="15">
        <f>+COUNT(AS11:AS31,#REF!,#REF!,#REF!)</f>
        <v>0</v>
      </c>
      <c r="AT33" s="15">
        <f>+COUNT(AT11:AT31,#REF!,#REF!,#REF!)</f>
        <v>0</v>
      </c>
      <c r="AU33" s="15">
        <f>+COUNT(AU11:AU31,#REF!,#REF!,#REF!)</f>
        <v>0</v>
      </c>
      <c r="AV33" s="15">
        <f>+COUNT(AV11:AV31,#REF!,#REF!,#REF!)</f>
        <v>0</v>
      </c>
      <c r="AW33" s="15">
        <f>+COUNT(AW11:AW31,#REF!,#REF!,#REF!)</f>
        <v>0</v>
      </c>
      <c r="AX33" s="15">
        <f>+COUNT(AX11:AX31,#REF!,#REF!,#REF!)</f>
        <v>0</v>
      </c>
      <c r="AY33" s="15">
        <f>+COUNT(AY11:AY31,#REF!,#REF!,#REF!)</f>
        <v>0</v>
      </c>
      <c r="AZ33" s="15">
        <f>+COUNT(AZ11:AZ31,#REF!,#REF!,#REF!)</f>
        <v>0</v>
      </c>
      <c r="BA33" s="15">
        <f>+COUNT(BA11:BA31,#REF!,#REF!,#REF!)</f>
        <v>0</v>
      </c>
      <c r="BB33" s="15">
        <f>+COUNT(BB11:BB31,#REF!,#REF!,#REF!)</f>
        <v>0</v>
      </c>
      <c r="BC33" s="15">
        <f>+COUNT(BC11:BC31,#REF!,#REF!,#REF!)</f>
        <v>0</v>
      </c>
      <c r="BD33" s="15">
        <f>+COUNT(BD11:BD31,#REF!,#REF!,#REF!)</f>
        <v>0</v>
      </c>
      <c r="BE33" s="15">
        <f>+COUNT(BE11:BE31,#REF!,#REF!,#REF!)</f>
        <v>0</v>
      </c>
      <c r="BF33" s="15">
        <f>+COUNT(BF11:BF31,#REF!,#REF!,#REF!)</f>
        <v>0</v>
      </c>
      <c r="BG33" s="15">
        <f>+COUNT(BG11:BG31,#REF!,#REF!,#REF!)</f>
        <v>0</v>
      </c>
      <c r="BH33" s="15">
        <f>+COUNT(BH11:BH31,#REF!,#REF!,#REF!)</f>
        <v>0</v>
      </c>
      <c r="BI33" s="15">
        <f>+COUNT(BI11:BI31,#REF!,#REF!,#REF!)</f>
        <v>0</v>
      </c>
      <c r="BJ33" s="15">
        <f>+COUNT(BJ11:BJ31,#REF!,#REF!,#REF!)</f>
        <v>0</v>
      </c>
      <c r="BK33" s="15">
        <f>+COUNT(BK11:BK31,#REF!,#REF!,#REF!)</f>
        <v>0</v>
      </c>
      <c r="BL33" s="15">
        <f>+COUNT(BL11:BL31,#REF!,#REF!,#REF!)</f>
        <v>0</v>
      </c>
      <c r="BM33" s="15">
        <f>+COUNT(BM11:BM31,#REF!,#REF!,#REF!)</f>
        <v>0</v>
      </c>
      <c r="BN33" s="15">
        <f>+COUNT(BN11:BN31,#REF!,#REF!,#REF!)</f>
        <v>0</v>
      </c>
      <c r="BO33" s="15">
        <f>+COUNT(BO11:BO31,#REF!,#REF!,#REF!)</f>
        <v>0</v>
      </c>
      <c r="BP33" s="15">
        <f>+COUNT(BP11:BP31,#REF!,#REF!,#REF!)</f>
        <v>0</v>
      </c>
      <c r="BQ33" s="15">
        <f>+COUNT(BQ11:BQ31,#REF!,#REF!,#REF!)</f>
        <v>0</v>
      </c>
      <c r="BR33" s="15">
        <f>+COUNT(BR11:BR31,#REF!,#REF!,#REF!)</f>
        <v>0</v>
      </c>
      <c r="BS33" s="15">
        <f>+COUNT(BS11:BS31,#REF!,#REF!,#REF!)</f>
        <v>0</v>
      </c>
      <c r="BT33" s="15">
        <f>+COUNT(BT11:BT31,#REF!,#REF!,#REF!)</f>
        <v>0</v>
      </c>
      <c r="BU33" s="15">
        <f>+COUNT(BU11:BU31,#REF!,#REF!,#REF!)</f>
        <v>0</v>
      </c>
      <c r="BV33" s="15">
        <f>+COUNT(BV11:BV31,#REF!,#REF!,#REF!)</f>
        <v>0</v>
      </c>
      <c r="BW33" s="15">
        <f>+COUNT(BW11:BW31,#REF!,#REF!,#REF!)</f>
        <v>0</v>
      </c>
      <c r="BX33" s="15">
        <f>+COUNT(BX11:BX31,#REF!,#REF!,#REF!)</f>
        <v>0</v>
      </c>
      <c r="BY33" s="15">
        <f>+COUNT(BY11:BY31,#REF!,#REF!,#REF!)</f>
        <v>0</v>
      </c>
      <c r="BZ33" s="15">
        <f>+COUNT(BZ11:BZ31,#REF!,#REF!,#REF!)</f>
        <v>0</v>
      </c>
      <c r="CA33" s="15">
        <f>+COUNT(CA11:CA31,#REF!,#REF!,#REF!)</f>
        <v>0</v>
      </c>
      <c r="CB33" s="15">
        <f>+COUNT(CB11:CB31,#REF!,#REF!,#REF!)</f>
        <v>0</v>
      </c>
      <c r="CC33" s="15">
        <f>+COUNT(CC11:CC31,#REF!,#REF!,#REF!)</f>
        <v>0</v>
      </c>
      <c r="CD33" s="15">
        <f>+COUNT(CD11:CD31,#REF!,#REF!,#REF!)</f>
        <v>0</v>
      </c>
      <c r="CE33" s="15">
        <f>+COUNT(CE11:CE31,#REF!,#REF!,#REF!)</f>
        <v>0</v>
      </c>
      <c r="CF33" s="15">
        <f>+COUNT(CF11:CF31,#REF!,#REF!,#REF!)</f>
        <v>0</v>
      </c>
      <c r="CG33" s="15">
        <f>+COUNT(CG11:CG31,#REF!,#REF!,#REF!)</f>
        <v>0</v>
      </c>
      <c r="CH33" s="15">
        <f>+COUNT(CH11:CH31,#REF!,#REF!,#REF!)</f>
        <v>0</v>
      </c>
      <c r="CI33" s="15">
        <f>+COUNT(CI11:CI31,#REF!,#REF!,#REF!)</f>
        <v>0</v>
      </c>
      <c r="CJ33" s="15">
        <f>+COUNT(CJ11:CJ31,#REF!,#REF!,#REF!)</f>
        <v>0</v>
      </c>
      <c r="CK33" s="15">
        <f>+COUNT(CK11:CK31,#REF!,#REF!,#REF!)</f>
        <v>0</v>
      </c>
      <c r="CL33" s="15">
        <f>+COUNT(CL11:CL31,#REF!,#REF!,#REF!)</f>
        <v>0</v>
      </c>
      <c r="CM33" s="15">
        <f>+COUNT(CM11:CM31,#REF!,#REF!,#REF!)</f>
        <v>0</v>
      </c>
      <c r="CN33" s="15">
        <f>+COUNT(CN11:CN31,#REF!,#REF!,#REF!)</f>
        <v>0</v>
      </c>
      <c r="CO33" s="15">
        <f>+COUNT(CO11:CO31,#REF!,#REF!,#REF!)</f>
        <v>0</v>
      </c>
      <c r="CP33" s="15">
        <f>+COUNT(CP11:CP31,#REF!,#REF!,#REF!)</f>
        <v>0</v>
      </c>
      <c r="CQ33" s="15">
        <f>+COUNT(CQ11:CQ31,#REF!,#REF!,#REF!)</f>
        <v>0</v>
      </c>
      <c r="CR33" s="15">
        <f>+COUNT(CR11:CR31,#REF!,#REF!,#REF!)</f>
        <v>0</v>
      </c>
      <c r="CS33" s="15">
        <f>+COUNT(CS11:CS31,#REF!,#REF!,#REF!)</f>
        <v>0</v>
      </c>
      <c r="CT33" s="15">
        <f>+COUNT(CT11:CT31,#REF!,#REF!,#REF!)</f>
        <v>0</v>
      </c>
      <c r="CU33" s="15">
        <f>+COUNT(CU11:CU31,#REF!,#REF!,#REF!)</f>
        <v>0</v>
      </c>
      <c r="CV33" s="15">
        <f>+COUNT(CV11:CV31,#REF!,#REF!,#REF!)</f>
        <v>0</v>
      </c>
      <c r="CW33" s="15">
        <f>+COUNT(CW11:CW31,#REF!,#REF!,#REF!)</f>
        <v>0</v>
      </c>
      <c r="CX33" s="15">
        <f>+COUNT(CX11:CX31,#REF!,#REF!,#REF!)</f>
        <v>0</v>
      </c>
      <c r="CY33" s="15">
        <f>+COUNT(CY11:CY31,#REF!,#REF!,#REF!)</f>
        <v>0</v>
      </c>
      <c r="CZ33" s="15">
        <f>+COUNT(CZ11:CZ31,#REF!,#REF!,#REF!)</f>
        <v>0</v>
      </c>
      <c r="DA33" s="15">
        <f>+COUNT(DA11:DA31,#REF!,#REF!,#REF!)</f>
        <v>0</v>
      </c>
      <c r="DB33" s="15">
        <f>+COUNT(DB11:DB31,#REF!,#REF!,#REF!)</f>
        <v>0</v>
      </c>
      <c r="DC33" s="15">
        <f>+COUNT(DC11:DC31,#REF!,#REF!,#REF!)</f>
        <v>0</v>
      </c>
      <c r="DD33" s="15">
        <f>+COUNT(DD11:DD31,#REF!,#REF!,#REF!)</f>
        <v>0</v>
      </c>
      <c r="DE33" s="15">
        <f>+COUNT(DE11:DE31,#REF!,#REF!,#REF!)</f>
        <v>0</v>
      </c>
      <c r="DF33" s="15">
        <f>+COUNT(DF11:DF31,#REF!,#REF!,#REF!)</f>
        <v>0</v>
      </c>
      <c r="DG33" s="15">
        <f>+COUNT(DG11:DG31,#REF!,#REF!,#REF!)</f>
        <v>0</v>
      </c>
      <c r="DH33" s="15">
        <f>+COUNT(DH11:DH31,#REF!,#REF!,#REF!)</f>
        <v>0</v>
      </c>
      <c r="DI33" s="15">
        <f>+COUNT(DI11:DI31,#REF!,#REF!,#REF!)</f>
        <v>0</v>
      </c>
      <c r="DJ33" s="15">
        <f>+COUNT(DJ11:DJ31,#REF!,#REF!,#REF!)</f>
        <v>0</v>
      </c>
      <c r="DK33" s="15">
        <f>+COUNT(DK11:DK31,#REF!,#REF!,#REF!)</f>
        <v>0</v>
      </c>
      <c r="DL33" s="15">
        <f>+COUNT(DL11:DL31,#REF!,#REF!,#REF!)</f>
        <v>0</v>
      </c>
      <c r="DM33" s="15">
        <f>+COUNT(DM11:DM31,#REF!,#REF!,#REF!)</f>
        <v>0</v>
      </c>
      <c r="DN33" s="15">
        <f>+COUNT(DN11:DN31,#REF!,#REF!,#REF!)</f>
        <v>0</v>
      </c>
      <c r="DO33" s="15">
        <f>+COUNT(DO11:DO31,#REF!,#REF!,#REF!)</f>
        <v>0</v>
      </c>
      <c r="DP33" s="15">
        <f>+COUNT(DP11:DP31,#REF!,#REF!,#REF!)</f>
        <v>0</v>
      </c>
      <c r="DQ33" s="15">
        <f>+COUNT(DQ11:DQ31,#REF!,#REF!,#REF!)</f>
        <v>0</v>
      </c>
      <c r="DR33" s="15">
        <f>+COUNT(DR11:DR31,#REF!,#REF!,#REF!)</f>
        <v>0</v>
      </c>
      <c r="DS33" s="15">
        <f>+COUNT(DS11:DS31,#REF!,#REF!,#REF!)</f>
        <v>0</v>
      </c>
      <c r="DT33" s="15">
        <f>+COUNT(DT11:DT31,#REF!,#REF!,#REF!)</f>
        <v>0</v>
      </c>
      <c r="DU33" s="15">
        <f>+COUNT(DU11:DU31,#REF!,#REF!,#REF!)</f>
        <v>0</v>
      </c>
      <c r="DV33" s="15">
        <f>+COUNT(DV11:DV31,#REF!,#REF!,#REF!)</f>
        <v>0</v>
      </c>
      <c r="DW33" s="15">
        <f>+COUNT(DW11:DW31,#REF!,#REF!,#REF!)</f>
        <v>0</v>
      </c>
      <c r="DX33" s="15">
        <f>+COUNT(DX11:DX31,#REF!,#REF!,#REF!)</f>
        <v>0</v>
      </c>
      <c r="DY33" s="15">
        <f>+COUNT(DY11:DY31,#REF!,#REF!,#REF!)</f>
        <v>0</v>
      </c>
    </row>
    <row r="34" spans="10:129" x14ac:dyDescent="0.2"/>
    <row r="35" spans="10:129" x14ac:dyDescent="0.2"/>
    <row r="36" spans="10:129" x14ac:dyDescent="0.2"/>
    <row r="37" spans="10:129" x14ac:dyDescent="0.2"/>
    <row r="38" spans="10:129" x14ac:dyDescent="0.2"/>
    <row r="39" spans="10:129" x14ac:dyDescent="0.2"/>
    <row r="40" spans="10:129" x14ac:dyDescent="0.2"/>
    <row r="41" spans="10:129" x14ac:dyDescent="0.2"/>
    <row r="42" spans="10:129" x14ac:dyDescent="0.2"/>
    <row r="43" spans="10:129" x14ac:dyDescent="0.2"/>
    <row r="44" spans="10:129" x14ac:dyDescent="0.2"/>
    <row r="45" spans="10:129" x14ac:dyDescent="0.2"/>
    <row r="46" spans="10:129" x14ac:dyDescent="0.2"/>
    <row r="47" spans="10:129" x14ac:dyDescent="0.2"/>
    <row r="48" spans="10:129" x14ac:dyDescent="0.2"/>
    <row r="49" x14ac:dyDescent="0.2"/>
  </sheetData>
  <sheetProtection sort="0" autoFilter="0" pivotTables="0"/>
  <autoFilter ref="B7:DY12" xr:uid="{00000000-0001-0000-0000-000000000000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</autoFilter>
  <sortState xmlns:xlrd2="http://schemas.microsoft.com/office/spreadsheetml/2017/richdata2" ref="B11">
    <sortCondition ref="B11"/>
  </sortState>
  <mergeCells count="155">
    <mergeCell ref="B2:H3"/>
    <mergeCell ref="B7:B10"/>
    <mergeCell ref="G7:G10"/>
    <mergeCell ref="P8:Q8"/>
    <mergeCell ref="DK2:DY2"/>
    <mergeCell ref="DK3:DY3"/>
    <mergeCell ref="BZ3:DJ3"/>
    <mergeCell ref="I3:BY3"/>
    <mergeCell ref="I2:DJ2"/>
    <mergeCell ref="DV9:DW9"/>
    <mergeCell ref="DX9:DY9"/>
    <mergeCell ref="BZ9:CA9"/>
    <mergeCell ref="CB9:CC9"/>
    <mergeCell ref="AX9:AY9"/>
    <mergeCell ref="BF9:BG9"/>
    <mergeCell ref="BH9:BI9"/>
    <mergeCell ref="BJ9:BK9"/>
    <mergeCell ref="BL9:BM9"/>
    <mergeCell ref="BP9:BQ9"/>
    <mergeCell ref="DV8:DW8"/>
    <mergeCell ref="DX8:DY8"/>
    <mergeCell ref="CX8:CY8"/>
    <mergeCell ref="DP8:DQ8"/>
    <mergeCell ref="DR8:DS8"/>
    <mergeCell ref="CZ8:DA8"/>
    <mergeCell ref="AB9:AC9"/>
    <mergeCell ref="BR7:CA7"/>
    <mergeCell ref="DP7:DY7"/>
    <mergeCell ref="BH7:BQ7"/>
    <mergeCell ref="DL8:DM8"/>
    <mergeCell ref="DN8:DO8"/>
    <mergeCell ref="DT8:DU8"/>
    <mergeCell ref="CL9:CM9"/>
    <mergeCell ref="CJ8:CK8"/>
    <mergeCell ref="CL8:CM8"/>
    <mergeCell ref="CN8:CO8"/>
    <mergeCell ref="DH9:DI9"/>
    <mergeCell ref="DB9:DC9"/>
    <mergeCell ref="DD9:DE9"/>
    <mergeCell ref="DT9:DU9"/>
    <mergeCell ref="DL9:DM9"/>
    <mergeCell ref="DN9:DO9"/>
    <mergeCell ref="CD9:CE9"/>
    <mergeCell ref="CF9:CG9"/>
    <mergeCell ref="DF7:DO7"/>
    <mergeCell ref="CB7:CK7"/>
    <mergeCell ref="CL7:CU7"/>
    <mergeCell ref="CV7:DE7"/>
    <mergeCell ref="T7:AC7"/>
    <mergeCell ref="J8:K8"/>
    <mergeCell ref="AN8:AO8"/>
    <mergeCell ref="AX8:AY8"/>
    <mergeCell ref="BB8:BC8"/>
    <mergeCell ref="BD8:BE8"/>
    <mergeCell ref="BN8:BO8"/>
    <mergeCell ref="BX8:BY8"/>
    <mergeCell ref="BT8:BU8"/>
    <mergeCell ref="BV8:BW8"/>
    <mergeCell ref="AN7:AW7"/>
    <mergeCell ref="AV9:AW9"/>
    <mergeCell ref="AR8:AS8"/>
    <mergeCell ref="DB8:DC8"/>
    <mergeCell ref="H9:H10"/>
    <mergeCell ref="L9:M9"/>
    <mergeCell ref="AJ8:AK8"/>
    <mergeCell ref="R9:S9"/>
    <mergeCell ref="BJ8:BK8"/>
    <mergeCell ref="BL8:BM8"/>
    <mergeCell ref="AP8:AQ8"/>
    <mergeCell ref="X8:Y8"/>
    <mergeCell ref="BB9:BC9"/>
    <mergeCell ref="AF9:AG9"/>
    <mergeCell ref="BF8:BG8"/>
    <mergeCell ref="Z8:AA8"/>
    <mergeCell ref="Z9:AA9"/>
    <mergeCell ref="AT9:AU9"/>
    <mergeCell ref="T8:U8"/>
    <mergeCell ref="P9:Q9"/>
    <mergeCell ref="I7:I10"/>
    <mergeCell ref="J9:K9"/>
    <mergeCell ref="N9:O9"/>
    <mergeCell ref="L8:M8"/>
    <mergeCell ref="J7:S7"/>
    <mergeCell ref="AZ9:BA9"/>
    <mergeCell ref="AL9:AM9"/>
    <mergeCell ref="AN9:AO9"/>
    <mergeCell ref="CH9:CI9"/>
    <mergeCell ref="CJ9:CK9"/>
    <mergeCell ref="DR9:DS9"/>
    <mergeCell ref="BN9:BO9"/>
    <mergeCell ref="N8:O8"/>
    <mergeCell ref="X9:Y9"/>
    <mergeCell ref="BD9:BE9"/>
    <mergeCell ref="AD9:AE9"/>
    <mergeCell ref="AV8:AW8"/>
    <mergeCell ref="AB8:AC8"/>
    <mergeCell ref="AF8:AG8"/>
    <mergeCell ref="BR8:BS8"/>
    <mergeCell ref="BH8:BI8"/>
    <mergeCell ref="AZ8:BA8"/>
    <mergeCell ref="AT8:AU8"/>
    <mergeCell ref="BP8:BQ8"/>
    <mergeCell ref="AD8:AE8"/>
    <mergeCell ref="AH9:AI9"/>
    <mergeCell ref="AJ9:AK9"/>
    <mergeCell ref="AP9:AQ9"/>
    <mergeCell ref="AR9:AS9"/>
    <mergeCell ref="DJ8:DK8"/>
    <mergeCell ref="CB8:CC8"/>
    <mergeCell ref="CF8:CG8"/>
    <mergeCell ref="BZ8:CA8"/>
    <mergeCell ref="BV9:BW9"/>
    <mergeCell ref="AL8:AM8"/>
    <mergeCell ref="BX9:BY9"/>
    <mergeCell ref="CT8:CU8"/>
    <mergeCell ref="CV8:CW8"/>
    <mergeCell ref="CD8:CE8"/>
    <mergeCell ref="CP8:CQ8"/>
    <mergeCell ref="CZ9:DA9"/>
    <mergeCell ref="CX9:CY9"/>
    <mergeCell ref="CT9:CU9"/>
    <mergeCell ref="CV9:CW9"/>
    <mergeCell ref="CP9:CQ9"/>
    <mergeCell ref="CR9:CS9"/>
    <mergeCell ref="DD8:DE8"/>
    <mergeCell ref="DF8:DG8"/>
    <mergeCell ref="DH8:DI8"/>
    <mergeCell ref="DF9:DG9"/>
    <mergeCell ref="CN9:CO9"/>
    <mergeCell ref="BT9:BU9"/>
    <mergeCell ref="BR9:BS9"/>
    <mergeCell ref="G5:I5"/>
    <mergeCell ref="J5:K5"/>
    <mergeCell ref="M5:O5"/>
    <mergeCell ref="P5:V5"/>
    <mergeCell ref="W5:Y5"/>
    <mergeCell ref="Z5:AF5"/>
    <mergeCell ref="AD7:AM7"/>
    <mergeCell ref="CH8:CI8"/>
    <mergeCell ref="CR8:CS8"/>
    <mergeCell ref="V8:W8"/>
    <mergeCell ref="AH8:AI8"/>
    <mergeCell ref="H7:H8"/>
    <mergeCell ref="AX7:BG7"/>
    <mergeCell ref="A6:DT6"/>
    <mergeCell ref="R8:S8"/>
    <mergeCell ref="C7:C10"/>
    <mergeCell ref="D7:D10"/>
    <mergeCell ref="E7:E10"/>
    <mergeCell ref="F7:F10"/>
    <mergeCell ref="DJ9:DK9"/>
    <mergeCell ref="DP9:DQ9"/>
    <mergeCell ref="V9:W9"/>
    <mergeCell ref="T9:U9"/>
    <mergeCell ref="B5:F5"/>
  </mergeCells>
  <phoneticPr fontId="50" type="noConversion"/>
  <conditionalFormatting sqref="H1:H1048576">
    <cfRule type="iconSet" priority="86">
      <iconSet iconSet="3Flags">
        <cfvo type="percent" val="0"/>
        <cfvo type="percent" val="33"/>
        <cfvo type="percent" val="67"/>
      </iconSet>
    </cfRule>
  </conditionalFormatting>
  <printOptions horizontalCentered="1"/>
  <pageMargins left="0.35433070866141736" right="0.31496062992125984" top="0.39370078740157483" bottom="0.39370078740157483" header="0" footer="0"/>
  <pageSetup scale="10" orientation="landscape" r:id="rId1"/>
  <headerFooter alignWithMargins="0">
    <oddFooter>&amp;L&amp;P de &amp;N&amp;C&amp;D&amp;R&amp;9Gerente: Carlos O. Rosas Acevedo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459B0-BA7F-4FE5-B1BA-46B9C62CFE8F}">
  <dimension ref="A1:GN62"/>
  <sheetViews>
    <sheetView showGridLines="0" topLeftCell="A16" zoomScale="90" zoomScaleNormal="90" workbookViewId="0">
      <selection activeCell="D47" sqref="D47"/>
    </sheetView>
  </sheetViews>
  <sheetFormatPr baseColWidth="10" defaultColWidth="3.7109375" defaultRowHeight="12.75" customHeight="1" zeroHeight="1" x14ac:dyDescent="0.2"/>
  <cols>
    <col min="1" max="1" width="2.42578125" bestFit="1" customWidth="1"/>
    <col min="2" max="2" width="13.42578125" bestFit="1" customWidth="1"/>
    <col min="3" max="3" width="10" style="17" bestFit="1" customWidth="1"/>
    <col min="4" max="4" width="4.7109375" style="17" bestFit="1" customWidth="1"/>
    <col min="5" max="5" width="5.28515625" style="17" bestFit="1" customWidth="1"/>
    <col min="6" max="8" width="6.28515625" style="17" bestFit="1" customWidth="1"/>
    <col min="9" max="9" width="5.42578125" style="17" bestFit="1" customWidth="1"/>
    <col min="10" max="10" width="5.28515625" style="17" bestFit="1" customWidth="1"/>
    <col min="11" max="12" width="6.28515625" style="17" bestFit="1" customWidth="1"/>
    <col min="13" max="13" width="6.42578125" style="17" bestFit="1" customWidth="1"/>
    <col min="14" max="15" width="5.28515625" style="17" bestFit="1" customWidth="1"/>
    <col min="16" max="16" width="5.42578125" style="17" bestFit="1" customWidth="1"/>
    <col min="17" max="17" width="6.28515625" style="17" bestFit="1" customWidth="1"/>
    <col min="18" max="18" width="6.42578125" style="17" bestFit="1" customWidth="1"/>
    <col min="19" max="19" width="5.28515625" style="17" bestFit="1" customWidth="1"/>
    <col min="20" max="21" width="6.28515625" style="17" bestFit="1" customWidth="1"/>
    <col min="22" max="23" width="6.42578125" style="17" bestFit="1" customWidth="1"/>
    <col min="24" max="25" width="6.28515625" style="17" bestFit="1" customWidth="1"/>
    <col min="26" max="26" width="6.42578125" style="17" bestFit="1" customWidth="1"/>
    <col min="27" max="31" width="6.28515625" style="17" bestFit="1" customWidth="1"/>
    <col min="32" max="32" width="6.42578125" style="17" bestFit="1" customWidth="1"/>
    <col min="33" max="35" width="6.28515625" style="17" bestFit="1" customWidth="1"/>
    <col min="36" max="36" width="6.42578125" style="17" bestFit="1" customWidth="1"/>
    <col min="37" max="45" width="6.28515625" style="17" bestFit="1" customWidth="1"/>
    <col min="46" max="46" width="6.42578125" style="17" bestFit="1" customWidth="1"/>
    <col min="47" max="56" width="6.28515625" style="17" bestFit="1" customWidth="1"/>
    <col min="57" max="61" width="5.7109375" style="17" customWidth="1"/>
    <col min="62" max="68" width="5.7109375" customWidth="1"/>
  </cols>
  <sheetData>
    <row r="1" spans="1:196" x14ac:dyDescent="0.2"/>
    <row r="2" spans="1:196" x14ac:dyDescent="0.2">
      <c r="B2" s="1"/>
      <c r="C2" s="26"/>
    </row>
    <row r="3" spans="1:196" ht="15.75" x14ac:dyDescent="0.25">
      <c r="B3" s="2" t="s">
        <v>48</v>
      </c>
      <c r="C3" s="26"/>
      <c r="D3" s="85" t="e">
        <f>+C9/C8</f>
        <v>#DIV/0!</v>
      </c>
      <c r="BF3" s="85"/>
    </row>
    <row r="4" spans="1:196" x14ac:dyDescent="0.2">
      <c r="A4" s="1" t="s">
        <v>49</v>
      </c>
    </row>
    <row r="5" spans="1:196" s="17" customFormat="1" x14ac:dyDescent="0.2">
      <c r="C5" s="18" t="s">
        <v>50</v>
      </c>
      <c r="D5" s="111">
        <v>44652</v>
      </c>
      <c r="E5" s="112"/>
      <c r="F5" s="112"/>
      <c r="G5" s="112"/>
      <c r="H5" s="113"/>
      <c r="I5" s="111">
        <v>44682</v>
      </c>
      <c r="J5" s="112"/>
      <c r="K5" s="112"/>
      <c r="L5" s="112"/>
      <c r="M5" s="113"/>
      <c r="N5" s="111">
        <v>44713</v>
      </c>
      <c r="O5" s="112"/>
      <c r="P5" s="112"/>
      <c r="Q5" s="112"/>
      <c r="R5" s="113"/>
      <c r="S5" s="111">
        <v>44743</v>
      </c>
      <c r="T5" s="112"/>
      <c r="U5" s="112"/>
      <c r="V5" s="112"/>
      <c r="W5" s="113"/>
      <c r="X5" s="111">
        <v>44774</v>
      </c>
      <c r="Y5" s="112"/>
      <c r="Z5" s="112"/>
      <c r="AA5" s="112"/>
      <c r="AB5" s="113"/>
      <c r="AC5" s="111">
        <v>44805</v>
      </c>
      <c r="AD5" s="112"/>
      <c r="AE5" s="112"/>
      <c r="AF5" s="112"/>
      <c r="AG5" s="113"/>
      <c r="AH5" s="111">
        <v>44835</v>
      </c>
      <c r="AI5" s="112"/>
      <c r="AJ5" s="112"/>
      <c r="AK5" s="112"/>
      <c r="AL5" s="113"/>
      <c r="AM5" s="111">
        <v>44866</v>
      </c>
      <c r="AN5" s="112"/>
      <c r="AO5" s="112"/>
      <c r="AP5" s="112"/>
      <c r="AQ5" s="113"/>
      <c r="AR5" s="111">
        <v>44896</v>
      </c>
      <c r="AS5" s="112"/>
      <c r="AT5" s="112"/>
      <c r="AU5" s="112"/>
      <c r="AV5" s="113"/>
      <c r="AW5" s="111">
        <v>44927</v>
      </c>
      <c r="AX5" s="112"/>
      <c r="AY5" s="112"/>
      <c r="AZ5" s="112"/>
      <c r="BA5" s="113"/>
      <c r="BB5" s="111">
        <v>44958</v>
      </c>
      <c r="BC5" s="112"/>
      <c r="BD5" s="112"/>
      <c r="BE5" s="112"/>
      <c r="BF5" s="113"/>
      <c r="BG5" s="111">
        <v>44986</v>
      </c>
      <c r="BH5" s="112"/>
      <c r="BI5" s="112"/>
      <c r="BJ5" s="112"/>
      <c r="BK5" s="113"/>
      <c r="BL5" s="111">
        <v>45017</v>
      </c>
      <c r="BM5" s="112"/>
      <c r="BN5" s="112"/>
      <c r="BO5" s="112"/>
      <c r="BP5" s="113"/>
    </row>
    <row r="6" spans="1:196" s="17" customFormat="1" x14ac:dyDescent="0.2">
      <c r="D6" s="75">
        <v>1</v>
      </c>
      <c r="E6" s="75">
        <v>2</v>
      </c>
      <c r="F6" s="75">
        <v>3</v>
      </c>
      <c r="G6" s="75">
        <v>4</v>
      </c>
      <c r="H6" s="75">
        <v>5</v>
      </c>
      <c r="I6" s="75">
        <v>6</v>
      </c>
      <c r="J6" s="75">
        <v>7</v>
      </c>
      <c r="K6" s="75">
        <v>8</v>
      </c>
      <c r="L6" s="75">
        <v>9</v>
      </c>
      <c r="M6" s="75">
        <v>10</v>
      </c>
      <c r="N6" s="75">
        <v>11</v>
      </c>
      <c r="O6" s="75">
        <v>12</v>
      </c>
      <c r="P6" s="75">
        <v>13</v>
      </c>
      <c r="Q6" s="75">
        <v>14</v>
      </c>
      <c r="R6" s="75">
        <v>15</v>
      </c>
      <c r="S6" s="75">
        <v>16</v>
      </c>
      <c r="T6" s="75">
        <v>17</v>
      </c>
      <c r="U6" s="75">
        <v>18</v>
      </c>
      <c r="V6" s="75">
        <v>19</v>
      </c>
      <c r="W6" s="75">
        <v>20</v>
      </c>
      <c r="X6" s="75">
        <v>21</v>
      </c>
      <c r="Y6" s="75">
        <v>22</v>
      </c>
      <c r="Z6" s="75">
        <v>23</v>
      </c>
      <c r="AA6" s="75">
        <v>24</v>
      </c>
      <c r="AB6" s="75">
        <v>25</v>
      </c>
      <c r="AC6" s="75">
        <v>26</v>
      </c>
      <c r="AD6" s="75">
        <v>27</v>
      </c>
      <c r="AE6" s="75">
        <v>28</v>
      </c>
      <c r="AF6" s="75">
        <v>29</v>
      </c>
      <c r="AG6" s="75">
        <v>30</v>
      </c>
      <c r="AH6" s="75">
        <v>31</v>
      </c>
      <c r="AI6" s="75">
        <v>32</v>
      </c>
      <c r="AJ6" s="75">
        <v>33</v>
      </c>
      <c r="AK6" s="75">
        <v>34</v>
      </c>
      <c r="AL6" s="75">
        <v>35</v>
      </c>
      <c r="AM6" s="75">
        <v>36</v>
      </c>
      <c r="AN6" s="75">
        <v>37</v>
      </c>
      <c r="AO6" s="75">
        <v>38</v>
      </c>
      <c r="AP6" s="75">
        <v>39</v>
      </c>
      <c r="AQ6" s="75">
        <v>40</v>
      </c>
      <c r="AR6" s="75">
        <v>41</v>
      </c>
      <c r="AS6" s="75">
        <v>42</v>
      </c>
      <c r="AT6" s="75">
        <v>43</v>
      </c>
      <c r="AU6" s="75">
        <v>44</v>
      </c>
      <c r="AV6" s="75">
        <v>45</v>
      </c>
      <c r="AW6" s="75">
        <v>46</v>
      </c>
      <c r="AX6" s="75">
        <v>47</v>
      </c>
      <c r="AY6" s="75">
        <v>48</v>
      </c>
      <c r="AZ6" s="75">
        <v>49</v>
      </c>
      <c r="BA6" s="75">
        <v>50</v>
      </c>
      <c r="BB6" s="75">
        <v>51</v>
      </c>
      <c r="BC6" s="75">
        <v>52</v>
      </c>
      <c r="BD6" s="75">
        <v>53</v>
      </c>
      <c r="BE6" s="75">
        <v>54</v>
      </c>
      <c r="BF6" s="75">
        <v>55</v>
      </c>
      <c r="BG6" s="75">
        <v>56</v>
      </c>
      <c r="BH6" s="75">
        <v>57</v>
      </c>
      <c r="BI6" s="75">
        <v>58</v>
      </c>
      <c r="BJ6" s="75">
        <v>59</v>
      </c>
      <c r="BK6" s="75">
        <v>60</v>
      </c>
      <c r="BL6" s="75">
        <v>61</v>
      </c>
      <c r="BM6" s="75">
        <v>62</v>
      </c>
      <c r="BN6" s="75">
        <v>63</v>
      </c>
      <c r="BO6" s="75">
        <v>64</v>
      </c>
      <c r="BP6" s="75">
        <v>65</v>
      </c>
    </row>
    <row r="7" spans="1:196" s="57" customFormat="1" ht="22.5" x14ac:dyDescent="0.2">
      <c r="C7" s="86" t="e">
        <f>+C9/C8</f>
        <v>#DIV/0!</v>
      </c>
      <c r="D7" s="76" t="s">
        <v>22</v>
      </c>
      <c r="E7" s="76" t="s">
        <v>23</v>
      </c>
      <c r="F7" s="76" t="s">
        <v>24</v>
      </c>
      <c r="G7" s="76" t="s">
        <v>25</v>
      </c>
      <c r="H7" s="76" t="s">
        <v>26</v>
      </c>
      <c r="I7" s="76" t="s">
        <v>11</v>
      </c>
      <c r="J7" s="76" t="s">
        <v>12</v>
      </c>
      <c r="K7" s="76" t="s">
        <v>13</v>
      </c>
      <c r="L7" s="76" t="s">
        <v>14</v>
      </c>
      <c r="M7" s="76" t="s">
        <v>15</v>
      </c>
      <c r="N7" s="76" t="s">
        <v>7</v>
      </c>
      <c r="O7" s="76" t="s">
        <v>8</v>
      </c>
      <c r="P7" s="76" t="s">
        <v>9</v>
      </c>
      <c r="Q7" s="76" t="s">
        <v>10</v>
      </c>
      <c r="R7" s="76" t="s">
        <v>27</v>
      </c>
      <c r="S7" s="76" t="s">
        <v>22</v>
      </c>
      <c r="T7" s="76" t="s">
        <v>23</v>
      </c>
      <c r="U7" s="76" t="s">
        <v>24</v>
      </c>
      <c r="V7" s="76" t="s">
        <v>25</v>
      </c>
      <c r="W7" s="76" t="s">
        <v>28</v>
      </c>
      <c r="X7" s="76" t="s">
        <v>29</v>
      </c>
      <c r="Y7" s="76" t="s">
        <v>30</v>
      </c>
      <c r="Z7" s="76" t="s">
        <v>31</v>
      </c>
      <c r="AA7" s="76" t="s">
        <v>32</v>
      </c>
      <c r="AB7" s="76" t="s">
        <v>33</v>
      </c>
      <c r="AC7" s="76" t="s">
        <v>34</v>
      </c>
      <c r="AD7" s="78" t="s">
        <v>35</v>
      </c>
      <c r="AE7" s="78" t="s">
        <v>36</v>
      </c>
      <c r="AF7" s="78" t="s">
        <v>37</v>
      </c>
      <c r="AG7" s="78" t="s">
        <v>38</v>
      </c>
      <c r="AH7" s="78" t="s">
        <v>39</v>
      </c>
      <c r="AI7" s="78" t="s">
        <v>40</v>
      </c>
      <c r="AJ7" s="78" t="s">
        <v>41</v>
      </c>
      <c r="AK7" s="78" t="s">
        <v>42</v>
      </c>
      <c r="AL7" s="78" t="s">
        <v>43</v>
      </c>
      <c r="AM7" s="78" t="s">
        <v>17</v>
      </c>
      <c r="AN7" s="78" t="s">
        <v>18</v>
      </c>
      <c r="AO7" s="78" t="s">
        <v>19</v>
      </c>
      <c r="AP7" s="78" t="s">
        <v>20</v>
      </c>
      <c r="AQ7" s="78" t="s">
        <v>44</v>
      </c>
      <c r="AR7" s="78" t="s">
        <v>34</v>
      </c>
      <c r="AS7" s="78" t="s">
        <v>35</v>
      </c>
      <c r="AT7" s="78" t="s">
        <v>36</v>
      </c>
      <c r="AU7" s="78" t="s">
        <v>37</v>
      </c>
      <c r="AV7" s="78" t="s">
        <v>45</v>
      </c>
      <c r="AW7" s="78" t="s">
        <v>39</v>
      </c>
      <c r="AX7" s="78" t="s">
        <v>40</v>
      </c>
      <c r="AY7" s="78" t="s">
        <v>41</v>
      </c>
      <c r="AZ7" s="78" t="s">
        <v>42</v>
      </c>
      <c r="BA7" s="78" t="s">
        <v>43</v>
      </c>
      <c r="BB7" s="78" t="s">
        <v>17</v>
      </c>
      <c r="BC7" s="78" t="s">
        <v>18</v>
      </c>
      <c r="BD7" s="78" t="s">
        <v>19</v>
      </c>
      <c r="BE7" s="78" t="s">
        <v>20</v>
      </c>
      <c r="BF7" s="78" t="s">
        <v>51</v>
      </c>
      <c r="BG7" s="78" t="s">
        <v>17</v>
      </c>
      <c r="BH7" s="78" t="s">
        <v>18</v>
      </c>
      <c r="BI7" s="78" t="s">
        <v>19</v>
      </c>
      <c r="BJ7" s="78" t="s">
        <v>20</v>
      </c>
      <c r="BK7" s="78" t="s">
        <v>21</v>
      </c>
      <c r="BL7" s="78" t="s">
        <v>22</v>
      </c>
      <c r="BM7" s="78" t="s">
        <v>23</v>
      </c>
      <c r="BN7" s="78" t="s">
        <v>24</v>
      </c>
      <c r="BO7" s="78" t="s">
        <v>25</v>
      </c>
      <c r="BP7" s="78" t="s">
        <v>26</v>
      </c>
      <c r="BT7" s="78" t="s">
        <v>17</v>
      </c>
      <c r="BU7" s="78" t="s">
        <v>18</v>
      </c>
      <c r="BV7" s="78" t="s">
        <v>19</v>
      </c>
      <c r="BW7" s="78" t="s">
        <v>20</v>
      </c>
      <c r="BX7" s="78" t="s">
        <v>21</v>
      </c>
      <c r="BY7" s="78" t="s">
        <v>39</v>
      </c>
      <c r="BZ7" s="78"/>
      <c r="CA7" s="78" t="s">
        <v>40</v>
      </c>
      <c r="CB7" s="78"/>
      <c r="CC7" s="78" t="s">
        <v>41</v>
      </c>
      <c r="CD7" s="78"/>
      <c r="CE7" s="78" t="s">
        <v>42</v>
      </c>
      <c r="CF7" s="78"/>
      <c r="CG7" s="78" t="s">
        <v>43</v>
      </c>
      <c r="CH7" s="78"/>
      <c r="CI7" s="78" t="s">
        <v>17</v>
      </c>
      <c r="CJ7" s="78"/>
      <c r="CK7" s="78" t="s">
        <v>18</v>
      </c>
      <c r="CL7" s="78"/>
      <c r="CM7" s="78" t="s">
        <v>19</v>
      </c>
      <c r="CN7" s="78"/>
      <c r="CO7" s="78" t="s">
        <v>20</v>
      </c>
      <c r="CP7" s="78"/>
      <c r="CQ7" s="78" t="s">
        <v>51</v>
      </c>
      <c r="CR7" s="78"/>
      <c r="CS7" s="78" t="s">
        <v>17</v>
      </c>
      <c r="CT7" s="78"/>
      <c r="CU7" s="78" t="s">
        <v>18</v>
      </c>
      <c r="CV7" s="78"/>
      <c r="CW7" s="78" t="s">
        <v>19</v>
      </c>
      <c r="CX7" s="78"/>
      <c r="CY7" s="78" t="s">
        <v>20</v>
      </c>
      <c r="CZ7" s="78"/>
      <c r="DA7" s="78" t="s">
        <v>21</v>
      </c>
      <c r="DB7" s="78"/>
      <c r="DC7" s="78" t="s">
        <v>22</v>
      </c>
      <c r="DD7" s="78"/>
      <c r="DE7" s="78" t="s">
        <v>23</v>
      </c>
      <c r="DF7" s="78"/>
      <c r="DG7" s="78" t="s">
        <v>24</v>
      </c>
      <c r="DH7" s="78"/>
      <c r="DI7" s="78" t="s">
        <v>25</v>
      </c>
      <c r="DJ7" s="78"/>
      <c r="DK7" s="78" t="s">
        <v>26</v>
      </c>
      <c r="DL7" s="78"/>
      <c r="DM7" s="78" t="s">
        <v>11</v>
      </c>
      <c r="DN7" s="78"/>
      <c r="DO7" s="78" t="s">
        <v>12</v>
      </c>
      <c r="DP7" s="78"/>
      <c r="DQ7" s="78" t="s">
        <v>13</v>
      </c>
      <c r="DR7" s="78"/>
      <c r="DS7" s="78" t="s">
        <v>14</v>
      </c>
      <c r="DT7" s="78"/>
      <c r="DU7" s="78" t="s">
        <v>15</v>
      </c>
      <c r="DV7" s="78"/>
      <c r="DW7" s="78" t="s">
        <v>7</v>
      </c>
      <c r="DX7" s="78"/>
      <c r="DY7" s="76" t="s">
        <v>8</v>
      </c>
      <c r="DZ7" s="77"/>
      <c r="EA7" s="76" t="s">
        <v>9</v>
      </c>
      <c r="EB7" s="77"/>
      <c r="EC7" s="76" t="s">
        <v>10</v>
      </c>
      <c r="ED7" s="77"/>
      <c r="EE7" s="76" t="s">
        <v>27</v>
      </c>
      <c r="EF7" s="77"/>
      <c r="EG7" s="78" t="s">
        <v>22</v>
      </c>
      <c r="EH7" s="78"/>
      <c r="EI7" s="78" t="s">
        <v>23</v>
      </c>
      <c r="EJ7" s="78"/>
      <c r="EK7" s="78" t="s">
        <v>24</v>
      </c>
      <c r="EL7" s="78"/>
      <c r="EM7" s="78" t="s">
        <v>25</v>
      </c>
      <c r="EN7" s="78"/>
      <c r="EO7" s="78" t="s">
        <v>28</v>
      </c>
      <c r="EP7" s="78"/>
      <c r="EQ7" s="78" t="s">
        <v>29</v>
      </c>
      <c r="ER7" s="78"/>
      <c r="ES7" s="78" t="s">
        <v>30</v>
      </c>
      <c r="ET7" s="78"/>
      <c r="EU7" s="78" t="s">
        <v>31</v>
      </c>
      <c r="EV7" s="78"/>
      <c r="EW7" s="78" t="s">
        <v>32</v>
      </c>
      <c r="EX7" s="78"/>
      <c r="EY7" s="78" t="s">
        <v>33</v>
      </c>
      <c r="EZ7" s="78"/>
      <c r="FA7" s="78" t="s">
        <v>34</v>
      </c>
      <c r="FB7" s="78"/>
      <c r="FC7" s="78" t="s">
        <v>35</v>
      </c>
      <c r="FD7" s="78"/>
      <c r="FE7" s="78" t="s">
        <v>36</v>
      </c>
      <c r="FF7" s="78"/>
      <c r="FG7" s="78" t="s">
        <v>37</v>
      </c>
      <c r="FH7" s="78"/>
      <c r="FI7" s="78" t="s">
        <v>38</v>
      </c>
      <c r="FJ7" s="78"/>
      <c r="FK7" s="78" t="s">
        <v>39</v>
      </c>
      <c r="FL7" s="78"/>
      <c r="FM7" s="78" t="s">
        <v>40</v>
      </c>
      <c r="FN7" s="78"/>
      <c r="FO7" s="78" t="s">
        <v>41</v>
      </c>
      <c r="FP7" s="78"/>
      <c r="FQ7" s="78" t="s">
        <v>42</v>
      </c>
      <c r="FR7" s="78"/>
      <c r="FS7" s="78" t="s">
        <v>43</v>
      </c>
      <c r="FT7" s="78"/>
      <c r="FU7" s="78" t="s">
        <v>17</v>
      </c>
      <c r="FV7" s="78"/>
      <c r="FW7" s="78" t="s">
        <v>18</v>
      </c>
      <c r="FX7" s="78"/>
      <c r="FY7" s="78" t="s">
        <v>19</v>
      </c>
      <c r="FZ7" s="78"/>
      <c r="GA7" s="78" t="s">
        <v>20</v>
      </c>
      <c r="GB7" s="78"/>
      <c r="GC7" s="78" t="s">
        <v>44</v>
      </c>
      <c r="GD7" s="78"/>
      <c r="GE7" s="78" t="s">
        <v>34</v>
      </c>
      <c r="GF7" s="78"/>
      <c r="GG7" s="78" t="s">
        <v>35</v>
      </c>
      <c r="GH7" s="78"/>
      <c r="GI7" s="78" t="s">
        <v>36</v>
      </c>
      <c r="GJ7" s="78"/>
      <c r="GK7" s="78" t="s">
        <v>37</v>
      </c>
      <c r="GL7" s="78"/>
      <c r="GM7" s="78" t="s">
        <v>45</v>
      </c>
      <c r="GN7" s="78"/>
    </row>
    <row r="8" spans="1:196" ht="15" x14ac:dyDescent="0.25">
      <c r="A8" s="4" t="s">
        <v>46</v>
      </c>
      <c r="B8" s="20" t="s">
        <v>52</v>
      </c>
      <c r="C8" s="87">
        <f>+SUM(D8:BP8)</f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23">
        <v>0</v>
      </c>
      <c r="AV8" s="23">
        <v>0</v>
      </c>
      <c r="AW8" s="23">
        <v>0</v>
      </c>
      <c r="AX8" s="23">
        <v>0</v>
      </c>
      <c r="AY8" s="23">
        <v>0</v>
      </c>
      <c r="AZ8" s="23">
        <v>0</v>
      </c>
      <c r="BA8" s="23">
        <v>0</v>
      </c>
      <c r="BB8" s="23">
        <v>0</v>
      </c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  <c r="BM8" s="23">
        <v>0</v>
      </c>
      <c r="BN8" s="23">
        <v>0</v>
      </c>
      <c r="BO8" s="23">
        <v>0</v>
      </c>
      <c r="BP8" s="23">
        <v>0</v>
      </c>
    </row>
    <row r="9" spans="1:196" ht="15" x14ac:dyDescent="0.25">
      <c r="A9" s="3" t="s">
        <v>47</v>
      </c>
      <c r="B9" s="20" t="s">
        <v>53</v>
      </c>
      <c r="C9" s="87">
        <f>+SUM(D9:BP9)</f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9">
        <v>0</v>
      </c>
      <c r="AN9" s="79">
        <v>0</v>
      </c>
      <c r="AO9" s="79">
        <v>0</v>
      </c>
      <c r="AP9" s="79">
        <v>0</v>
      </c>
      <c r="AQ9" s="79">
        <v>0</v>
      </c>
      <c r="AR9" s="79">
        <v>0</v>
      </c>
      <c r="AS9" s="79">
        <v>0</v>
      </c>
      <c r="AT9" s="79">
        <v>0</v>
      </c>
      <c r="AU9" s="79">
        <v>0</v>
      </c>
      <c r="AV9" s="79">
        <v>0</v>
      </c>
      <c r="AW9" s="79">
        <v>0</v>
      </c>
      <c r="AX9" s="79">
        <v>0</v>
      </c>
      <c r="AY9" s="79">
        <v>0</v>
      </c>
      <c r="AZ9" s="79">
        <v>0</v>
      </c>
      <c r="BA9" s="79">
        <v>0</v>
      </c>
      <c r="BB9" s="79">
        <v>0</v>
      </c>
      <c r="BC9" s="79">
        <v>0</v>
      </c>
      <c r="BD9" s="79">
        <v>0</v>
      </c>
      <c r="BE9" s="79">
        <v>0</v>
      </c>
      <c r="BF9" s="79">
        <v>0</v>
      </c>
      <c r="BG9" s="79">
        <v>0</v>
      </c>
      <c r="BH9" s="79">
        <v>0</v>
      </c>
      <c r="BI9" s="79">
        <v>0</v>
      </c>
      <c r="BJ9" s="79">
        <v>0</v>
      </c>
      <c r="BK9" s="79">
        <v>0</v>
      </c>
      <c r="BL9" s="79">
        <v>0</v>
      </c>
      <c r="BM9" s="79">
        <v>0</v>
      </c>
      <c r="BN9" s="79">
        <v>0</v>
      </c>
      <c r="BO9" s="23">
        <v>0</v>
      </c>
      <c r="BP9" s="23">
        <v>0</v>
      </c>
    </row>
    <row r="10" spans="1:196" ht="12.75" customHeight="1" x14ac:dyDescent="0.25">
      <c r="A10" s="54"/>
      <c r="B10" s="54"/>
      <c r="C10" s="55"/>
      <c r="D10" s="80" t="str">
        <f>IF(D8=0,"",IF(D8=0,1,D9/D8))</f>
        <v/>
      </c>
      <c r="E10" s="80" t="str">
        <f t="shared" ref="E10:BP10" si="0">IF(E8=0,"",IF(E8=0,1,E9/E8))</f>
        <v/>
      </c>
      <c r="F10" s="80" t="str">
        <f t="shared" si="0"/>
        <v/>
      </c>
      <c r="G10" s="80" t="str">
        <f t="shared" si="0"/>
        <v/>
      </c>
      <c r="H10" s="80" t="str">
        <f t="shared" si="0"/>
        <v/>
      </c>
      <c r="I10" s="80" t="str">
        <f t="shared" si="0"/>
        <v/>
      </c>
      <c r="J10" s="80" t="str">
        <f t="shared" si="0"/>
        <v/>
      </c>
      <c r="K10" s="80" t="str">
        <f t="shared" si="0"/>
        <v/>
      </c>
      <c r="L10" s="80" t="str">
        <f t="shared" si="0"/>
        <v/>
      </c>
      <c r="M10" s="80" t="str">
        <f t="shared" si="0"/>
        <v/>
      </c>
      <c r="N10" s="80" t="str">
        <f t="shared" si="0"/>
        <v/>
      </c>
      <c r="O10" s="80" t="str">
        <f t="shared" si="0"/>
        <v/>
      </c>
      <c r="P10" s="80" t="str">
        <f t="shared" si="0"/>
        <v/>
      </c>
      <c r="Q10" s="80" t="str">
        <f t="shared" si="0"/>
        <v/>
      </c>
      <c r="R10" s="80" t="str">
        <f t="shared" si="0"/>
        <v/>
      </c>
      <c r="S10" s="80" t="str">
        <f t="shared" si="0"/>
        <v/>
      </c>
      <c r="T10" s="80" t="str">
        <f t="shared" si="0"/>
        <v/>
      </c>
      <c r="U10" s="80" t="str">
        <f t="shared" si="0"/>
        <v/>
      </c>
      <c r="V10" s="80" t="str">
        <f t="shared" si="0"/>
        <v/>
      </c>
      <c r="W10" s="80" t="str">
        <f t="shared" si="0"/>
        <v/>
      </c>
      <c r="X10" s="80" t="str">
        <f t="shared" si="0"/>
        <v/>
      </c>
      <c r="Y10" s="80" t="str">
        <f t="shared" si="0"/>
        <v/>
      </c>
      <c r="Z10" s="80" t="str">
        <f t="shared" si="0"/>
        <v/>
      </c>
      <c r="AA10" s="80" t="str">
        <f t="shared" si="0"/>
        <v/>
      </c>
      <c r="AB10" s="80" t="str">
        <f t="shared" si="0"/>
        <v/>
      </c>
      <c r="AC10" s="80" t="str">
        <f t="shared" si="0"/>
        <v/>
      </c>
      <c r="AD10" s="80" t="str">
        <f t="shared" si="0"/>
        <v/>
      </c>
      <c r="AE10" s="80" t="str">
        <f t="shared" si="0"/>
        <v/>
      </c>
      <c r="AF10" s="80" t="str">
        <f t="shared" si="0"/>
        <v/>
      </c>
      <c r="AG10" s="80" t="str">
        <f t="shared" si="0"/>
        <v/>
      </c>
      <c r="AH10" s="80" t="str">
        <f t="shared" si="0"/>
        <v/>
      </c>
      <c r="AI10" s="80" t="str">
        <f t="shared" si="0"/>
        <v/>
      </c>
      <c r="AJ10" s="80" t="str">
        <f t="shared" si="0"/>
        <v/>
      </c>
      <c r="AK10" s="80" t="str">
        <f t="shared" si="0"/>
        <v/>
      </c>
      <c r="AL10" s="80" t="str">
        <f t="shared" si="0"/>
        <v/>
      </c>
      <c r="AM10" s="80" t="str">
        <f t="shared" si="0"/>
        <v/>
      </c>
      <c r="AN10" s="80" t="str">
        <f t="shared" si="0"/>
        <v/>
      </c>
      <c r="AO10" s="80" t="str">
        <f t="shared" si="0"/>
        <v/>
      </c>
      <c r="AP10" s="80" t="str">
        <f t="shared" si="0"/>
        <v/>
      </c>
      <c r="AQ10" s="80" t="str">
        <f t="shared" si="0"/>
        <v/>
      </c>
      <c r="AR10" s="80" t="str">
        <f t="shared" si="0"/>
        <v/>
      </c>
      <c r="AS10" s="80" t="str">
        <f t="shared" si="0"/>
        <v/>
      </c>
      <c r="AT10" s="80" t="str">
        <f t="shared" si="0"/>
        <v/>
      </c>
      <c r="AU10" s="80" t="str">
        <f t="shared" si="0"/>
        <v/>
      </c>
      <c r="AV10" s="80" t="str">
        <f t="shared" si="0"/>
        <v/>
      </c>
      <c r="AW10" s="80" t="str">
        <f t="shared" si="0"/>
        <v/>
      </c>
      <c r="AX10" s="80" t="str">
        <f t="shared" si="0"/>
        <v/>
      </c>
      <c r="AY10" s="80" t="str">
        <f t="shared" si="0"/>
        <v/>
      </c>
      <c r="AZ10" s="80" t="str">
        <f t="shared" si="0"/>
        <v/>
      </c>
      <c r="BA10" s="80" t="str">
        <f t="shared" si="0"/>
        <v/>
      </c>
      <c r="BB10" s="80" t="str">
        <f t="shared" si="0"/>
        <v/>
      </c>
      <c r="BC10" s="80" t="str">
        <f t="shared" si="0"/>
        <v/>
      </c>
      <c r="BD10" s="80" t="str">
        <f t="shared" si="0"/>
        <v/>
      </c>
      <c r="BE10" s="80" t="str">
        <f t="shared" si="0"/>
        <v/>
      </c>
      <c r="BF10" s="80" t="str">
        <f t="shared" si="0"/>
        <v/>
      </c>
      <c r="BG10" s="80" t="str">
        <f t="shared" si="0"/>
        <v/>
      </c>
      <c r="BH10" s="80" t="str">
        <f t="shared" si="0"/>
        <v/>
      </c>
      <c r="BI10" s="80" t="str">
        <f t="shared" si="0"/>
        <v/>
      </c>
      <c r="BJ10" s="80" t="str">
        <f t="shared" si="0"/>
        <v/>
      </c>
      <c r="BK10" s="80" t="str">
        <f t="shared" si="0"/>
        <v/>
      </c>
      <c r="BL10" s="80" t="str">
        <f t="shared" si="0"/>
        <v/>
      </c>
      <c r="BM10" s="80" t="str">
        <f t="shared" si="0"/>
        <v/>
      </c>
      <c r="BN10" s="80" t="str">
        <f t="shared" si="0"/>
        <v/>
      </c>
      <c r="BO10" s="80" t="str">
        <f t="shared" si="0"/>
        <v/>
      </c>
      <c r="BP10" s="80" t="str">
        <f t="shared" si="0"/>
        <v/>
      </c>
    </row>
    <row r="11" spans="1:196" x14ac:dyDescent="0.2">
      <c r="C11" s="4" t="s">
        <v>46</v>
      </c>
      <c r="D11" s="142">
        <f>SUM(D8:H8)</f>
        <v>0</v>
      </c>
      <c r="E11" s="143"/>
      <c r="F11" s="143"/>
      <c r="G11" s="143"/>
      <c r="H11" s="144"/>
      <c r="I11" s="138">
        <f t="shared" ref="I11:I12" si="1">SUM(I8:M8)</f>
        <v>0</v>
      </c>
      <c r="J11" s="138"/>
      <c r="K11" s="138"/>
      <c r="L11" s="138"/>
      <c r="M11" s="138"/>
      <c r="N11" s="138">
        <f t="shared" ref="N11:N12" si="2">SUM(N8:R8)</f>
        <v>0</v>
      </c>
      <c r="O11" s="138"/>
      <c r="P11" s="138"/>
      <c r="Q11" s="138"/>
      <c r="R11" s="138"/>
      <c r="S11" s="138">
        <f t="shared" ref="S11:S12" si="3">SUM(S8:W8)</f>
        <v>0</v>
      </c>
      <c r="T11" s="138"/>
      <c r="U11" s="138"/>
      <c r="V11" s="138"/>
      <c r="W11" s="138"/>
      <c r="X11" s="138">
        <f t="shared" ref="X11:X12" si="4">SUM(X8:AB8)</f>
        <v>0</v>
      </c>
      <c r="Y11" s="138"/>
      <c r="Z11" s="138"/>
      <c r="AA11" s="138"/>
      <c r="AB11" s="138"/>
      <c r="AC11" s="138">
        <f t="shared" ref="AC11:AC12" si="5">SUM(AC8:AG8)</f>
        <v>0</v>
      </c>
      <c r="AD11" s="138"/>
      <c r="AE11" s="138"/>
      <c r="AF11" s="138"/>
      <c r="AG11" s="138"/>
      <c r="AH11" s="138">
        <f t="shared" ref="AH11:AH12" si="6">SUM(AH8:AL8)</f>
        <v>0</v>
      </c>
      <c r="AI11" s="138"/>
      <c r="AJ11" s="138"/>
      <c r="AK11" s="138"/>
      <c r="AL11" s="138"/>
      <c r="AM11" s="138">
        <f t="shared" ref="AM11:AM12" si="7">SUM(AM8:AQ8)</f>
        <v>0</v>
      </c>
      <c r="AN11" s="138"/>
      <c r="AO11" s="138"/>
      <c r="AP11" s="138"/>
      <c r="AQ11" s="138"/>
      <c r="AR11" s="138">
        <f t="shared" ref="AR11:AR12" si="8">SUM(AR8:AV8)</f>
        <v>0</v>
      </c>
      <c r="AS11" s="138"/>
      <c r="AT11" s="138"/>
      <c r="AU11" s="138"/>
      <c r="AV11" s="138"/>
      <c r="AW11" s="138">
        <f t="shared" ref="AW11:AW12" si="9">SUM(AW8:BA8)</f>
        <v>0</v>
      </c>
      <c r="AX11" s="138"/>
      <c r="AY11" s="138"/>
      <c r="AZ11" s="138"/>
      <c r="BA11" s="138"/>
      <c r="BB11" s="138">
        <f t="shared" ref="BB11:BB12" si="10">SUM(BB8:BF8)</f>
        <v>0</v>
      </c>
      <c r="BC11" s="138"/>
      <c r="BD11" s="138"/>
      <c r="BE11" s="138"/>
      <c r="BF11" s="138"/>
      <c r="BG11" s="138">
        <f t="shared" ref="BG11:BG12" si="11">SUM(BG8:BK8)</f>
        <v>0</v>
      </c>
      <c r="BH11" s="138"/>
      <c r="BI11" s="138"/>
      <c r="BJ11" s="138"/>
      <c r="BK11" s="138"/>
      <c r="BL11" s="138">
        <f t="shared" ref="BL11:BL12" si="12">SUM(BL8:BP8)</f>
        <v>0</v>
      </c>
      <c r="BM11" s="138"/>
      <c r="BN11" s="138"/>
      <c r="BO11" s="138"/>
      <c r="BP11" s="138"/>
    </row>
    <row r="12" spans="1:196" x14ac:dyDescent="0.2">
      <c r="C12" s="3" t="s">
        <v>47</v>
      </c>
      <c r="D12" s="142">
        <f>SUM(D9:H9)</f>
        <v>0</v>
      </c>
      <c r="E12" s="143"/>
      <c r="F12" s="143"/>
      <c r="G12" s="143"/>
      <c r="H12" s="144"/>
      <c r="I12" s="138">
        <f t="shared" si="1"/>
        <v>0</v>
      </c>
      <c r="J12" s="138"/>
      <c r="K12" s="138"/>
      <c r="L12" s="138"/>
      <c r="M12" s="138"/>
      <c r="N12" s="138">
        <f t="shared" si="2"/>
        <v>0</v>
      </c>
      <c r="O12" s="138"/>
      <c r="P12" s="138"/>
      <c r="Q12" s="138"/>
      <c r="R12" s="138"/>
      <c r="S12" s="138">
        <f t="shared" si="3"/>
        <v>0</v>
      </c>
      <c r="T12" s="138"/>
      <c r="U12" s="138"/>
      <c r="V12" s="138"/>
      <c r="W12" s="138"/>
      <c r="X12" s="138">
        <f t="shared" si="4"/>
        <v>0</v>
      </c>
      <c r="Y12" s="138"/>
      <c r="Z12" s="138"/>
      <c r="AA12" s="138"/>
      <c r="AB12" s="138"/>
      <c r="AC12" s="138">
        <f t="shared" si="5"/>
        <v>0</v>
      </c>
      <c r="AD12" s="138"/>
      <c r="AE12" s="138"/>
      <c r="AF12" s="138"/>
      <c r="AG12" s="138"/>
      <c r="AH12" s="138">
        <f t="shared" si="6"/>
        <v>0</v>
      </c>
      <c r="AI12" s="138"/>
      <c r="AJ12" s="138"/>
      <c r="AK12" s="138"/>
      <c r="AL12" s="138"/>
      <c r="AM12" s="138">
        <f t="shared" si="7"/>
        <v>0</v>
      </c>
      <c r="AN12" s="138"/>
      <c r="AO12" s="138"/>
      <c r="AP12" s="138"/>
      <c r="AQ12" s="138"/>
      <c r="AR12" s="138">
        <f t="shared" si="8"/>
        <v>0</v>
      </c>
      <c r="AS12" s="138"/>
      <c r="AT12" s="138"/>
      <c r="AU12" s="138"/>
      <c r="AV12" s="138"/>
      <c r="AW12" s="138">
        <f t="shared" si="9"/>
        <v>0</v>
      </c>
      <c r="AX12" s="138"/>
      <c r="AY12" s="138"/>
      <c r="AZ12" s="138"/>
      <c r="BA12" s="138"/>
      <c r="BB12" s="138">
        <f t="shared" si="10"/>
        <v>0</v>
      </c>
      <c r="BC12" s="138"/>
      <c r="BD12" s="138"/>
      <c r="BE12" s="138"/>
      <c r="BF12" s="138"/>
      <c r="BG12" s="138">
        <f t="shared" si="11"/>
        <v>0</v>
      </c>
      <c r="BH12" s="138"/>
      <c r="BI12" s="138"/>
      <c r="BJ12" s="138"/>
      <c r="BK12" s="138"/>
      <c r="BL12" s="138">
        <f t="shared" si="12"/>
        <v>0</v>
      </c>
      <c r="BM12" s="138"/>
      <c r="BN12" s="138"/>
      <c r="BO12" s="138"/>
      <c r="BP12" s="138"/>
    </row>
    <row r="13" spans="1:196" x14ac:dyDescent="0.2">
      <c r="D13" s="139" t="str">
        <f>IF(D11=0,"",IF(D12/D11&gt;1,1,IF(D12=0,0,D12/D11)))</f>
        <v/>
      </c>
      <c r="E13" s="140"/>
      <c r="F13" s="140"/>
      <c r="G13" s="140"/>
      <c r="H13" s="141"/>
      <c r="I13" s="137" t="str">
        <f t="shared" ref="I13" si="13">IF(I11=0,"",IF(I12/I11&gt;1,1,IF(I12=0,0,I12/I11)))</f>
        <v/>
      </c>
      <c r="J13" s="137"/>
      <c r="K13" s="137"/>
      <c r="L13" s="137"/>
      <c r="M13" s="137"/>
      <c r="N13" s="137" t="str">
        <f t="shared" ref="N13" si="14">IF(N11=0,"",IF(N12/N11&gt;1,1,IF(N12=0,0,N12/N11)))</f>
        <v/>
      </c>
      <c r="O13" s="137"/>
      <c r="P13" s="137"/>
      <c r="Q13" s="137"/>
      <c r="R13" s="137"/>
      <c r="S13" s="137" t="str">
        <f t="shared" ref="S13" si="15">IF(S11=0,"",IF(S12/S11&gt;1,1,IF(S12=0,0,S12/S11)))</f>
        <v/>
      </c>
      <c r="T13" s="137"/>
      <c r="U13" s="137"/>
      <c r="V13" s="137"/>
      <c r="W13" s="137"/>
      <c r="X13" s="137" t="str">
        <f t="shared" ref="X13" si="16">IF(X11=0,"",IF(X12/X11&gt;1,1,IF(X12=0,0,X12/X11)))</f>
        <v/>
      </c>
      <c r="Y13" s="137"/>
      <c r="Z13" s="137"/>
      <c r="AA13" s="137"/>
      <c r="AB13" s="137"/>
      <c r="AC13" s="137" t="str">
        <f t="shared" ref="AC13" si="17">IF(AC11=0,"",IF(AC12/AC11&gt;1,1,IF(AC12=0,0,AC12/AC11)))</f>
        <v/>
      </c>
      <c r="AD13" s="137"/>
      <c r="AE13" s="137"/>
      <c r="AF13" s="137"/>
      <c r="AG13" s="137"/>
      <c r="AH13" s="137" t="str">
        <f t="shared" ref="AH13" si="18">IF(AH11=0,"",IF(AH12/AH11&gt;1,1,IF(AH12=0,0,AH12/AH11)))</f>
        <v/>
      </c>
      <c r="AI13" s="137"/>
      <c r="AJ13" s="137"/>
      <c r="AK13" s="137"/>
      <c r="AL13" s="137"/>
      <c r="AM13" s="137" t="str">
        <f t="shared" ref="AM13" si="19">IF(AM11=0,"",IF(AM12/AM11&gt;1,1,IF(AM12=0,0,AM12/AM11)))</f>
        <v/>
      </c>
      <c r="AN13" s="137"/>
      <c r="AO13" s="137"/>
      <c r="AP13" s="137"/>
      <c r="AQ13" s="137"/>
      <c r="AR13" s="137" t="str">
        <f t="shared" ref="AR13" si="20">IF(AR11=0,"",IF(AR12/AR11&gt;1,1,IF(AR12=0,0,AR12/AR11)))</f>
        <v/>
      </c>
      <c r="AS13" s="137"/>
      <c r="AT13" s="137"/>
      <c r="AU13" s="137"/>
      <c r="AV13" s="137"/>
      <c r="AW13" s="137" t="str">
        <f t="shared" ref="AW13" si="21">IF(AW11=0,"",IF(AW12/AW11&gt;1,1,IF(AW12=0,0,AW12/AW11)))</f>
        <v/>
      </c>
      <c r="AX13" s="137"/>
      <c r="AY13" s="137"/>
      <c r="AZ13" s="137"/>
      <c r="BA13" s="137"/>
      <c r="BB13" s="137" t="str">
        <f t="shared" ref="BB13" si="22">IF(BB11=0,"",IF(BB12/BB11&gt;1,1,IF(BB12=0,0,BB12/BB11)))</f>
        <v/>
      </c>
      <c r="BC13" s="137"/>
      <c r="BD13" s="137"/>
      <c r="BE13" s="137"/>
      <c r="BF13" s="137"/>
      <c r="BG13" s="137" t="str">
        <f t="shared" ref="BG13" si="23">IF(BG11=0,"",IF(BG12/BG11&gt;1,1,IF(BG12=0,0,BG12/BG11)))</f>
        <v/>
      </c>
      <c r="BH13" s="137"/>
      <c r="BI13" s="137"/>
      <c r="BJ13" s="137"/>
      <c r="BK13" s="137"/>
      <c r="BL13" s="137" t="str">
        <f t="shared" ref="BL13" si="24">IF(BL11=0,"",IF(BL12/BL11&gt;1,1,IF(BL12=0,0,BL12/BL11)))</f>
        <v/>
      </c>
      <c r="BM13" s="137"/>
      <c r="BN13" s="137"/>
      <c r="BO13" s="137"/>
      <c r="BP13" s="137"/>
    </row>
    <row r="14" spans="1:196" ht="31.5" customHeight="1" x14ac:dyDescent="0.2">
      <c r="A14" s="1" t="s">
        <v>54</v>
      </c>
    </row>
    <row r="15" spans="1:196" x14ac:dyDescent="0.2">
      <c r="D15" s="111">
        <v>44652</v>
      </c>
      <c r="E15" s="112"/>
      <c r="F15" s="112"/>
      <c r="G15" s="112"/>
      <c r="H15" s="113"/>
      <c r="I15" s="111">
        <v>44682</v>
      </c>
      <c r="J15" s="112"/>
      <c r="K15" s="112"/>
      <c r="L15" s="112"/>
      <c r="M15" s="113"/>
      <c r="N15" s="111">
        <v>44713</v>
      </c>
      <c r="O15" s="112"/>
      <c r="P15" s="112"/>
      <c r="Q15" s="112"/>
      <c r="R15" s="113"/>
      <c r="S15" s="111">
        <v>44743</v>
      </c>
      <c r="T15" s="112"/>
      <c r="U15" s="112"/>
      <c r="V15" s="112"/>
      <c r="W15" s="113"/>
      <c r="X15" s="111">
        <v>44774</v>
      </c>
      <c r="Y15" s="112"/>
      <c r="Z15" s="112"/>
      <c r="AA15" s="112"/>
      <c r="AB15" s="113"/>
      <c r="AC15" s="111">
        <v>44805</v>
      </c>
      <c r="AD15" s="112"/>
      <c r="AE15" s="112"/>
      <c r="AF15" s="112"/>
      <c r="AG15" s="113"/>
      <c r="AH15" s="111">
        <v>44835</v>
      </c>
      <c r="AI15" s="112"/>
      <c r="AJ15" s="112"/>
      <c r="AK15" s="112"/>
      <c r="AL15" s="113"/>
      <c r="AM15" s="111">
        <v>44866</v>
      </c>
      <c r="AN15" s="112"/>
      <c r="AO15" s="112"/>
      <c r="AP15" s="112"/>
      <c r="AQ15" s="113"/>
      <c r="AR15" s="111">
        <v>44896</v>
      </c>
      <c r="AS15" s="112"/>
      <c r="AT15" s="112"/>
      <c r="AU15" s="112"/>
      <c r="AV15" s="113"/>
      <c r="AW15" s="111">
        <v>44927</v>
      </c>
      <c r="AX15" s="112"/>
      <c r="AY15" s="112"/>
      <c r="AZ15" s="112"/>
      <c r="BA15" s="113"/>
      <c r="BB15" s="111">
        <v>44958</v>
      </c>
      <c r="BC15" s="112"/>
      <c r="BD15" s="112"/>
      <c r="BE15" s="112"/>
      <c r="BF15" s="113"/>
      <c r="BG15" s="111">
        <v>44986</v>
      </c>
      <c r="BH15" s="112"/>
      <c r="BI15" s="112"/>
      <c r="BJ15" s="112"/>
      <c r="BK15" s="113"/>
      <c r="BL15" s="111">
        <v>45017</v>
      </c>
      <c r="BM15" s="112"/>
      <c r="BN15" s="112"/>
      <c r="BO15" s="112"/>
      <c r="BP15" s="113"/>
    </row>
    <row r="16" spans="1:196" x14ac:dyDescent="0.2">
      <c r="D16" s="75">
        <v>1</v>
      </c>
      <c r="E16" s="75">
        <v>2</v>
      </c>
      <c r="F16" s="75">
        <v>3</v>
      </c>
      <c r="G16" s="75">
        <v>4</v>
      </c>
      <c r="H16" s="75">
        <v>5</v>
      </c>
      <c r="I16" s="75">
        <v>6</v>
      </c>
      <c r="J16" s="75">
        <v>7</v>
      </c>
      <c r="K16" s="75">
        <v>8</v>
      </c>
      <c r="L16" s="75">
        <v>9</v>
      </c>
      <c r="M16" s="75">
        <v>10</v>
      </c>
      <c r="N16" s="75">
        <v>11</v>
      </c>
      <c r="O16" s="75">
        <v>12</v>
      </c>
      <c r="P16" s="75">
        <v>13</v>
      </c>
      <c r="Q16" s="75">
        <v>14</v>
      </c>
      <c r="R16" s="75">
        <v>15</v>
      </c>
      <c r="S16" s="75">
        <v>16</v>
      </c>
      <c r="T16" s="75">
        <v>17</v>
      </c>
      <c r="U16" s="75">
        <v>18</v>
      </c>
      <c r="V16" s="75">
        <v>19</v>
      </c>
      <c r="W16" s="75">
        <v>20</v>
      </c>
      <c r="X16" s="75">
        <v>21</v>
      </c>
      <c r="Y16" s="75">
        <v>22</v>
      </c>
      <c r="Z16" s="75">
        <v>23</v>
      </c>
      <c r="AA16" s="75">
        <v>24</v>
      </c>
      <c r="AB16" s="75">
        <v>25</v>
      </c>
      <c r="AC16" s="75">
        <v>26</v>
      </c>
      <c r="AD16" s="75">
        <v>27</v>
      </c>
      <c r="AE16" s="75">
        <v>28</v>
      </c>
      <c r="AF16" s="75">
        <v>29</v>
      </c>
      <c r="AG16" s="75">
        <v>30</v>
      </c>
      <c r="AH16" s="75">
        <v>31</v>
      </c>
      <c r="AI16" s="75">
        <v>32</v>
      </c>
      <c r="AJ16" s="75">
        <v>33</v>
      </c>
      <c r="AK16" s="75">
        <v>34</v>
      </c>
      <c r="AL16" s="75">
        <v>35</v>
      </c>
      <c r="AM16" s="75">
        <v>36</v>
      </c>
      <c r="AN16" s="75">
        <v>37</v>
      </c>
      <c r="AO16" s="75">
        <v>38</v>
      </c>
      <c r="AP16" s="75">
        <v>39</v>
      </c>
      <c r="AQ16" s="75">
        <v>40</v>
      </c>
      <c r="AR16" s="75">
        <v>41</v>
      </c>
      <c r="AS16" s="75">
        <v>42</v>
      </c>
      <c r="AT16" s="75">
        <v>43</v>
      </c>
      <c r="AU16" s="75">
        <v>44</v>
      </c>
      <c r="AV16" s="75">
        <v>45</v>
      </c>
      <c r="AW16" s="75">
        <v>46</v>
      </c>
      <c r="AX16" s="75">
        <v>47</v>
      </c>
      <c r="AY16" s="75">
        <v>48</v>
      </c>
      <c r="AZ16" s="75">
        <v>49</v>
      </c>
      <c r="BA16" s="75">
        <v>50</v>
      </c>
      <c r="BB16" s="75">
        <v>51</v>
      </c>
      <c r="BC16" s="75">
        <v>52</v>
      </c>
      <c r="BD16" s="75">
        <v>53</v>
      </c>
      <c r="BE16" s="75">
        <v>54</v>
      </c>
      <c r="BF16" s="75">
        <v>55</v>
      </c>
      <c r="BG16" s="75">
        <v>56</v>
      </c>
      <c r="BH16" s="75">
        <v>57</v>
      </c>
      <c r="BI16" s="75">
        <v>58</v>
      </c>
      <c r="BJ16" s="75">
        <v>59</v>
      </c>
      <c r="BK16" s="75">
        <v>60</v>
      </c>
      <c r="BL16" s="75">
        <v>61</v>
      </c>
      <c r="BM16" s="75">
        <v>62</v>
      </c>
      <c r="BN16" s="75">
        <v>63</v>
      </c>
      <c r="BO16" s="75">
        <v>64</v>
      </c>
      <c r="BP16" s="75">
        <v>65</v>
      </c>
    </row>
    <row r="17" spans="1:68" s="58" customFormat="1" ht="18" x14ac:dyDescent="0.2">
      <c r="C17" s="86" t="e">
        <f>+C19/C18</f>
        <v>#DIV/0!</v>
      </c>
      <c r="D17" s="76" t="s">
        <v>22</v>
      </c>
      <c r="E17" s="76" t="s">
        <v>23</v>
      </c>
      <c r="F17" s="76" t="s">
        <v>24</v>
      </c>
      <c r="G17" s="76" t="s">
        <v>25</v>
      </c>
      <c r="H17" s="76" t="s">
        <v>26</v>
      </c>
      <c r="I17" s="76" t="s">
        <v>11</v>
      </c>
      <c r="J17" s="76" t="s">
        <v>12</v>
      </c>
      <c r="K17" s="76" t="s">
        <v>13</v>
      </c>
      <c r="L17" s="76" t="s">
        <v>14</v>
      </c>
      <c r="M17" s="76" t="s">
        <v>15</v>
      </c>
      <c r="N17" s="76" t="s">
        <v>7</v>
      </c>
      <c r="O17" s="76" t="s">
        <v>8</v>
      </c>
      <c r="P17" s="76" t="s">
        <v>9</v>
      </c>
      <c r="Q17" s="76" t="s">
        <v>10</v>
      </c>
      <c r="R17" s="76" t="s">
        <v>27</v>
      </c>
      <c r="S17" s="76" t="s">
        <v>22</v>
      </c>
      <c r="T17" s="76" t="s">
        <v>23</v>
      </c>
      <c r="U17" s="76" t="s">
        <v>24</v>
      </c>
      <c r="V17" s="76" t="s">
        <v>25</v>
      </c>
      <c r="W17" s="76" t="s">
        <v>28</v>
      </c>
      <c r="X17" s="76" t="s">
        <v>29</v>
      </c>
      <c r="Y17" s="76" t="s">
        <v>30</v>
      </c>
      <c r="Z17" s="76" t="s">
        <v>31</v>
      </c>
      <c r="AA17" s="76" t="s">
        <v>32</v>
      </c>
      <c r="AB17" s="76" t="s">
        <v>33</v>
      </c>
      <c r="AC17" s="76" t="s">
        <v>34</v>
      </c>
      <c r="AD17" s="78" t="s">
        <v>35</v>
      </c>
      <c r="AE17" s="78" t="s">
        <v>36</v>
      </c>
      <c r="AF17" s="78" t="s">
        <v>37</v>
      </c>
      <c r="AG17" s="78" t="s">
        <v>38</v>
      </c>
      <c r="AH17" s="78" t="s">
        <v>39</v>
      </c>
      <c r="AI17" s="78" t="s">
        <v>40</v>
      </c>
      <c r="AJ17" s="78" t="s">
        <v>41</v>
      </c>
      <c r="AK17" s="78" t="s">
        <v>42</v>
      </c>
      <c r="AL17" s="78" t="s">
        <v>43</v>
      </c>
      <c r="AM17" s="78" t="s">
        <v>17</v>
      </c>
      <c r="AN17" s="78" t="s">
        <v>18</v>
      </c>
      <c r="AO17" s="78" t="s">
        <v>19</v>
      </c>
      <c r="AP17" s="78" t="s">
        <v>20</v>
      </c>
      <c r="AQ17" s="78" t="s">
        <v>44</v>
      </c>
      <c r="AR17" s="78" t="s">
        <v>34</v>
      </c>
      <c r="AS17" s="78" t="s">
        <v>35</v>
      </c>
      <c r="AT17" s="78" t="s">
        <v>36</v>
      </c>
      <c r="AU17" s="78" t="s">
        <v>37</v>
      </c>
      <c r="AV17" s="78" t="s">
        <v>45</v>
      </c>
      <c r="AW17" s="78" t="s">
        <v>39</v>
      </c>
      <c r="AX17" s="78" t="s">
        <v>40</v>
      </c>
      <c r="AY17" s="78" t="s">
        <v>41</v>
      </c>
      <c r="AZ17" s="78" t="s">
        <v>42</v>
      </c>
      <c r="BA17" s="78" t="s">
        <v>43</v>
      </c>
      <c r="BB17" s="78" t="s">
        <v>17</v>
      </c>
      <c r="BC17" s="78" t="s">
        <v>18</v>
      </c>
      <c r="BD17" s="78" t="s">
        <v>19</v>
      </c>
      <c r="BE17" s="78" t="s">
        <v>20</v>
      </c>
      <c r="BF17" s="78" t="s">
        <v>51</v>
      </c>
      <c r="BG17" s="78" t="s">
        <v>17</v>
      </c>
      <c r="BH17" s="78" t="s">
        <v>18</v>
      </c>
      <c r="BI17" s="78" t="s">
        <v>19</v>
      </c>
      <c r="BJ17" s="78" t="s">
        <v>20</v>
      </c>
      <c r="BK17" s="78" t="s">
        <v>21</v>
      </c>
      <c r="BL17" s="78" t="s">
        <v>22</v>
      </c>
      <c r="BM17" s="78" t="s">
        <v>23</v>
      </c>
      <c r="BN17" s="78" t="s">
        <v>24</v>
      </c>
      <c r="BO17" s="78" t="s">
        <v>25</v>
      </c>
      <c r="BP17" s="78" t="s">
        <v>26</v>
      </c>
    </row>
    <row r="18" spans="1:68" x14ac:dyDescent="0.2">
      <c r="A18" s="21" t="s">
        <v>46</v>
      </c>
      <c r="B18" s="19" t="s">
        <v>52</v>
      </c>
      <c r="C18" s="87">
        <f>+MAX(D18:BP18)</f>
        <v>0</v>
      </c>
      <c r="D18" s="23">
        <f>+D8</f>
        <v>0</v>
      </c>
      <c r="E18" s="23">
        <f>SUM($D$8:E8)</f>
        <v>0</v>
      </c>
      <c r="F18" s="23">
        <f>SUM($D$8:F8)</f>
        <v>0</v>
      </c>
      <c r="G18" s="23">
        <f>SUM($D$8:G8)</f>
        <v>0</v>
      </c>
      <c r="H18" s="23">
        <f>SUM($D$8:H8)</f>
        <v>0</v>
      </c>
      <c r="I18" s="23">
        <f>SUM($D$8:I8)</f>
        <v>0</v>
      </c>
      <c r="J18" s="23">
        <f>SUM($D$8:J8)</f>
        <v>0</v>
      </c>
      <c r="K18" s="23">
        <f>SUM($D$8:K8)</f>
        <v>0</v>
      </c>
      <c r="L18" s="23">
        <f>SUM($D$8:L8)</f>
        <v>0</v>
      </c>
      <c r="M18" s="23">
        <f>SUM($D$8:M8)</f>
        <v>0</v>
      </c>
      <c r="N18" s="23">
        <f>SUM($D$8:N8)</f>
        <v>0</v>
      </c>
      <c r="O18" s="23">
        <f>SUM($D$8:O8)</f>
        <v>0</v>
      </c>
      <c r="P18" s="23">
        <f>SUM($D$8:P8)</f>
        <v>0</v>
      </c>
      <c r="Q18" s="23">
        <f>SUM($D$8:Q8)</f>
        <v>0</v>
      </c>
      <c r="R18" s="23">
        <f>SUM($D$8:R8)</f>
        <v>0</v>
      </c>
      <c r="S18" s="23">
        <f>SUM($D$8:S8)</f>
        <v>0</v>
      </c>
      <c r="T18" s="23">
        <f>SUM($D$8:T8)</f>
        <v>0</v>
      </c>
      <c r="U18" s="23">
        <f>SUM($D$8:U8)</f>
        <v>0</v>
      </c>
      <c r="V18" s="23">
        <f>SUM($D$8:V8)</f>
        <v>0</v>
      </c>
      <c r="W18" s="23">
        <f>SUM($D$8:W8)</f>
        <v>0</v>
      </c>
      <c r="X18" s="23">
        <f>SUM($D$8:X8)</f>
        <v>0</v>
      </c>
      <c r="Y18" s="23">
        <f>SUM($D$8:Y8)</f>
        <v>0</v>
      </c>
      <c r="Z18" s="23">
        <f>SUM($D$8:Z8)</f>
        <v>0</v>
      </c>
      <c r="AA18" s="23">
        <f>SUM($D$8:AA8)</f>
        <v>0</v>
      </c>
      <c r="AB18" s="23">
        <f>SUM($D$8:AB8)</f>
        <v>0</v>
      </c>
      <c r="AC18" s="23">
        <f>SUM($D$8:AC8)</f>
        <v>0</v>
      </c>
      <c r="AD18" s="23">
        <f>SUM($D$8:AD8)</f>
        <v>0</v>
      </c>
      <c r="AE18" s="23">
        <f>SUM($D$8:AE8)</f>
        <v>0</v>
      </c>
      <c r="AF18" s="23">
        <f>SUM($D$8:AF8)</f>
        <v>0</v>
      </c>
      <c r="AG18" s="23">
        <f>SUM($D$8:AG8)</f>
        <v>0</v>
      </c>
      <c r="AH18" s="23">
        <f>SUM($D$8:AH8)</f>
        <v>0</v>
      </c>
      <c r="AI18" s="23">
        <f>SUM($D$8:AI8)</f>
        <v>0</v>
      </c>
      <c r="AJ18" s="23">
        <f>SUM($D$8:AJ8)</f>
        <v>0</v>
      </c>
      <c r="AK18" s="23">
        <f>SUM($D$8:AK8)</f>
        <v>0</v>
      </c>
      <c r="AL18" s="23">
        <f>SUM($D$8:AL8)</f>
        <v>0</v>
      </c>
      <c r="AM18" s="23">
        <f>SUM($D$8:AM8)</f>
        <v>0</v>
      </c>
      <c r="AN18" s="23">
        <f>SUM($D$8:AN8)</f>
        <v>0</v>
      </c>
      <c r="AO18" s="23">
        <f>SUM($D$8:AO8)</f>
        <v>0</v>
      </c>
      <c r="AP18" s="23">
        <f>SUM($D$8:AP8)</f>
        <v>0</v>
      </c>
      <c r="AQ18" s="23">
        <f>SUM($D$8:AQ8)</f>
        <v>0</v>
      </c>
      <c r="AR18" s="23">
        <f>SUM($D$8:AR8)</f>
        <v>0</v>
      </c>
      <c r="AS18" s="23">
        <f>SUM($D$8:AS8)</f>
        <v>0</v>
      </c>
      <c r="AT18" s="23">
        <f>SUM($D$8:AT8)</f>
        <v>0</v>
      </c>
      <c r="AU18" s="23">
        <f>SUM($D$8:AU8)</f>
        <v>0</v>
      </c>
      <c r="AV18" s="23">
        <f>SUM($D$8:AV8)</f>
        <v>0</v>
      </c>
      <c r="AW18" s="23">
        <f>SUM($D$8:AW8)</f>
        <v>0</v>
      </c>
      <c r="AX18" s="23">
        <f>SUM($D$8:AX8)</f>
        <v>0</v>
      </c>
      <c r="AY18" s="23">
        <f>SUM($D$8:AY8)</f>
        <v>0</v>
      </c>
      <c r="AZ18" s="23">
        <f>SUM($D$8:AZ8)</f>
        <v>0</v>
      </c>
      <c r="BA18" s="23">
        <f>SUM($D$8:BA8)</f>
        <v>0</v>
      </c>
      <c r="BB18" s="23">
        <f>SUM($D$8:BB8)</f>
        <v>0</v>
      </c>
      <c r="BC18" s="23">
        <f>SUM($D$8:BC8)</f>
        <v>0</v>
      </c>
      <c r="BD18" s="23">
        <f>SUM($D$8:BD8)</f>
        <v>0</v>
      </c>
      <c r="BE18" s="23">
        <f>SUM($D$8:BE8)</f>
        <v>0</v>
      </c>
      <c r="BF18" s="23">
        <f>SUM($D$8:BF8)</f>
        <v>0</v>
      </c>
      <c r="BG18" s="23">
        <f>SUM($D$8:BG8)</f>
        <v>0</v>
      </c>
      <c r="BH18" s="23">
        <f>SUM($D$8:BH8)</f>
        <v>0</v>
      </c>
      <c r="BI18" s="23">
        <f>SUM($D$8:BI8)</f>
        <v>0</v>
      </c>
      <c r="BJ18" s="23">
        <f>SUM($D$8:BJ8)</f>
        <v>0</v>
      </c>
      <c r="BK18" s="23">
        <f>SUM($D$8:BK8)</f>
        <v>0</v>
      </c>
      <c r="BL18" s="23">
        <f>SUM($D$8:BL8)</f>
        <v>0</v>
      </c>
      <c r="BM18" s="23">
        <f>SUM($D$8:BM8)</f>
        <v>0</v>
      </c>
      <c r="BN18" s="23">
        <f>SUM($D$8:BN8)</f>
        <v>0</v>
      </c>
      <c r="BO18" s="23">
        <f>SUM($D$8:BO8)</f>
        <v>0</v>
      </c>
      <c r="BP18" s="23">
        <f>SUM($D$8:BP8)</f>
        <v>0</v>
      </c>
    </row>
    <row r="19" spans="1:68" x14ac:dyDescent="0.2">
      <c r="A19" s="22" t="s">
        <v>47</v>
      </c>
      <c r="B19" s="19" t="s">
        <v>53</v>
      </c>
      <c r="C19" s="87">
        <f>+MAX(D19:BP19)</f>
        <v>0</v>
      </c>
      <c r="D19" s="79">
        <f>+D9</f>
        <v>0</v>
      </c>
      <c r="E19" s="79">
        <f>SUM($D$9:E9)</f>
        <v>0</v>
      </c>
      <c r="F19" s="79">
        <f>SUM($D$9:F9)</f>
        <v>0</v>
      </c>
      <c r="G19" s="79">
        <f>SUM($D$9:G9)</f>
        <v>0</v>
      </c>
      <c r="H19" s="79">
        <f>SUM($D$9:H9)</f>
        <v>0</v>
      </c>
      <c r="I19" s="79">
        <f>SUM($D$9:I9)</f>
        <v>0</v>
      </c>
      <c r="J19" s="79">
        <f>SUM($D$9:J9)</f>
        <v>0</v>
      </c>
      <c r="K19" s="79">
        <f>SUM($D$9:K9)</f>
        <v>0</v>
      </c>
      <c r="L19" s="79">
        <f>SUM($D$9:L9)</f>
        <v>0</v>
      </c>
      <c r="M19" s="79">
        <f>SUM($D$9:M9)</f>
        <v>0</v>
      </c>
      <c r="N19" s="79">
        <f>SUM($D$9:N9)</f>
        <v>0</v>
      </c>
      <c r="O19" s="79">
        <f>SUM($D$9:O9)</f>
        <v>0</v>
      </c>
      <c r="P19" s="79">
        <f>SUM($D$9:P9)</f>
        <v>0</v>
      </c>
      <c r="Q19" s="79">
        <f>SUM($D$9:Q9)</f>
        <v>0</v>
      </c>
      <c r="R19" s="79">
        <f>SUM($D$9:R9)</f>
        <v>0</v>
      </c>
      <c r="S19" s="79">
        <f>SUM($D$9:S9)</f>
        <v>0</v>
      </c>
      <c r="T19" s="79">
        <f>SUM($D$9:T9)</f>
        <v>0</v>
      </c>
      <c r="U19" s="79">
        <f>SUM($D$9:U9)</f>
        <v>0</v>
      </c>
      <c r="V19" s="79">
        <f>SUM($D$9:V9)</f>
        <v>0</v>
      </c>
      <c r="W19" s="79">
        <f>SUM($D$9:W9)</f>
        <v>0</v>
      </c>
      <c r="X19" s="79">
        <f>SUM($D$9:X9)</f>
        <v>0</v>
      </c>
      <c r="Y19" s="79">
        <f>SUM($D$9:Y9)</f>
        <v>0</v>
      </c>
      <c r="Z19" s="79">
        <f>SUM($D$9:Z9)</f>
        <v>0</v>
      </c>
      <c r="AA19" s="79">
        <f>SUM($D$9:AA9)</f>
        <v>0</v>
      </c>
      <c r="AB19" s="79">
        <f>SUM($D$9:AB9)</f>
        <v>0</v>
      </c>
      <c r="AC19" s="79">
        <f>SUM($D$9:AC9)</f>
        <v>0</v>
      </c>
      <c r="AD19" s="79">
        <f>SUM($D$9:AD9)</f>
        <v>0</v>
      </c>
      <c r="AE19" s="79">
        <f>SUM($D$9:AE9)</f>
        <v>0</v>
      </c>
      <c r="AF19" s="79">
        <f>SUM($D$9:AF9)</f>
        <v>0</v>
      </c>
      <c r="AG19" s="79">
        <f>SUM($D$9:AG9)</f>
        <v>0</v>
      </c>
      <c r="AH19" s="79">
        <f>SUM($D$9:AH9)</f>
        <v>0</v>
      </c>
      <c r="AI19" s="79">
        <f>SUM($D$9:AI9)</f>
        <v>0</v>
      </c>
      <c r="AJ19" s="79">
        <f>SUM($D$9:AJ9)</f>
        <v>0</v>
      </c>
      <c r="AK19" s="79">
        <f>SUM($D$9:AK9)</f>
        <v>0</v>
      </c>
      <c r="AL19" s="79">
        <f>SUM($D$9:AL9)</f>
        <v>0</v>
      </c>
      <c r="AM19" s="79">
        <f>SUM($D$9:AM9)</f>
        <v>0</v>
      </c>
      <c r="AN19" s="79">
        <f>SUM($D$9:AN9)</f>
        <v>0</v>
      </c>
      <c r="AO19" s="79">
        <f>SUM($D$9:AO9)</f>
        <v>0</v>
      </c>
      <c r="AP19" s="79">
        <f>SUM($D$9:AP9)</f>
        <v>0</v>
      </c>
      <c r="AQ19" s="79">
        <f>SUM($D$9:AQ9)</f>
        <v>0</v>
      </c>
      <c r="AR19" s="79">
        <f>SUM($D$9:AR9)</f>
        <v>0</v>
      </c>
      <c r="AS19" s="79">
        <f>SUM($D$9:AS9)</f>
        <v>0</v>
      </c>
      <c r="AT19" s="79">
        <f>SUM($D$9:AT9)</f>
        <v>0</v>
      </c>
      <c r="AU19" s="79">
        <f>SUM($D$9:AU9)</f>
        <v>0</v>
      </c>
      <c r="AV19" s="79">
        <f>SUM($D$9:AV9)</f>
        <v>0</v>
      </c>
      <c r="AW19" s="79">
        <f>SUM($D$9:AW9)</f>
        <v>0</v>
      </c>
      <c r="AX19" s="79">
        <f>SUM($D$9:AX9)</f>
        <v>0</v>
      </c>
      <c r="AY19" s="79">
        <f>SUM($D$9:AY9)</f>
        <v>0</v>
      </c>
      <c r="AZ19" s="79">
        <f>SUM($D$9:AZ9)</f>
        <v>0</v>
      </c>
      <c r="BA19" s="79">
        <f>SUM($D$9:BA9)</f>
        <v>0</v>
      </c>
      <c r="BB19" s="79">
        <f>SUM($D$9:BB9)</f>
        <v>0</v>
      </c>
      <c r="BC19" s="79">
        <f>SUM($D$9:BC9)</f>
        <v>0</v>
      </c>
      <c r="BD19" s="79">
        <f>SUM($D$9:BD9)</f>
        <v>0</v>
      </c>
      <c r="BE19" s="79">
        <f>SUM($D$9:BE9)</f>
        <v>0</v>
      </c>
      <c r="BF19" s="79">
        <f>SUM($D$9:BF9)</f>
        <v>0</v>
      </c>
      <c r="BG19" s="79">
        <f>SUM($D$9:BG9)</f>
        <v>0</v>
      </c>
      <c r="BH19" s="79">
        <f>SUM($D$9:BH9)</f>
        <v>0</v>
      </c>
      <c r="BI19" s="79">
        <f>SUM($D$9:BI9)</f>
        <v>0</v>
      </c>
      <c r="BJ19" s="79">
        <f>SUM($D$9:BJ9)</f>
        <v>0</v>
      </c>
      <c r="BK19" s="79">
        <f>SUM($D$9:BK9)</f>
        <v>0</v>
      </c>
      <c r="BL19" s="79">
        <f>SUM($D$9:BL9)</f>
        <v>0</v>
      </c>
      <c r="BM19" s="79">
        <f>SUM($D$9:BM9)</f>
        <v>0</v>
      </c>
      <c r="BN19" s="79">
        <f>SUM($D$9:BN9)</f>
        <v>0</v>
      </c>
      <c r="BO19" s="79">
        <f>SUM($D$9:BO9)</f>
        <v>0</v>
      </c>
      <c r="BP19" s="79">
        <f>SUM($D$9:BP9)</f>
        <v>0</v>
      </c>
    </row>
    <row r="20" spans="1:68" x14ac:dyDescent="0.2"/>
    <row r="21" spans="1:68" ht="18.75" customHeight="1" x14ac:dyDescent="0.2"/>
    <row r="22" spans="1:68" x14ac:dyDescent="0.2">
      <c r="A22" s="1" t="s">
        <v>55</v>
      </c>
    </row>
    <row r="23" spans="1:68" x14ac:dyDescent="0.2">
      <c r="D23" s="111">
        <v>44652</v>
      </c>
      <c r="E23" s="112"/>
      <c r="F23" s="112"/>
      <c r="G23" s="112"/>
      <c r="H23" s="113"/>
      <c r="I23" s="111">
        <v>44682</v>
      </c>
      <c r="J23" s="112"/>
      <c r="K23" s="112"/>
      <c r="L23" s="112"/>
      <c r="M23" s="113"/>
      <c r="N23" s="111">
        <v>44713</v>
      </c>
      <c r="O23" s="112"/>
      <c r="P23" s="112"/>
      <c r="Q23" s="112"/>
      <c r="R23" s="113"/>
      <c r="S23" s="111">
        <v>44743</v>
      </c>
      <c r="T23" s="112"/>
      <c r="U23" s="112"/>
      <c r="V23" s="112"/>
      <c r="W23" s="113"/>
      <c r="X23" s="111">
        <v>44774</v>
      </c>
      <c r="Y23" s="112"/>
      <c r="Z23" s="112"/>
      <c r="AA23" s="112"/>
      <c r="AB23" s="113"/>
      <c r="AC23" s="111">
        <v>44805</v>
      </c>
      <c r="AD23" s="112"/>
      <c r="AE23" s="112"/>
      <c r="AF23" s="112"/>
      <c r="AG23" s="113"/>
      <c r="AH23" s="111">
        <v>44835</v>
      </c>
      <c r="AI23" s="112"/>
      <c r="AJ23" s="112"/>
      <c r="AK23" s="112"/>
      <c r="AL23" s="113"/>
      <c r="AM23" s="111">
        <v>44866</v>
      </c>
      <c r="AN23" s="112"/>
      <c r="AO23" s="112"/>
      <c r="AP23" s="112"/>
      <c r="AQ23" s="113"/>
      <c r="AR23" s="111">
        <v>44896</v>
      </c>
      <c r="AS23" s="112"/>
      <c r="AT23" s="112"/>
      <c r="AU23" s="112"/>
      <c r="AV23" s="113"/>
      <c r="AW23" s="111">
        <v>44927</v>
      </c>
      <c r="AX23" s="112"/>
      <c r="AY23" s="112"/>
      <c r="AZ23" s="112"/>
      <c r="BA23" s="113"/>
      <c r="BB23" s="111">
        <v>44958</v>
      </c>
      <c r="BC23" s="112"/>
      <c r="BD23" s="112"/>
      <c r="BE23" s="112"/>
      <c r="BF23" s="113"/>
      <c r="BG23" s="111">
        <v>44986</v>
      </c>
      <c r="BH23" s="112"/>
      <c r="BI23" s="112"/>
      <c r="BJ23" s="112"/>
      <c r="BK23" s="113"/>
      <c r="BL23" s="111">
        <v>45017</v>
      </c>
      <c r="BM23" s="112"/>
      <c r="BN23" s="112"/>
      <c r="BO23" s="112"/>
      <c r="BP23" s="113"/>
    </row>
    <row r="24" spans="1:68" x14ac:dyDescent="0.2">
      <c r="D24" s="75">
        <v>1</v>
      </c>
      <c r="E24" s="75">
        <v>2</v>
      </c>
      <c r="F24" s="75">
        <v>3</v>
      </c>
      <c r="G24" s="75">
        <v>4</v>
      </c>
      <c r="H24" s="75">
        <v>5</v>
      </c>
      <c r="I24" s="75">
        <v>6</v>
      </c>
      <c r="J24" s="75">
        <v>7</v>
      </c>
      <c r="K24" s="75">
        <v>8</v>
      </c>
      <c r="L24" s="75">
        <v>9</v>
      </c>
      <c r="M24" s="75">
        <v>10</v>
      </c>
      <c r="N24" s="75">
        <v>11</v>
      </c>
      <c r="O24" s="75">
        <v>12</v>
      </c>
      <c r="P24" s="75">
        <v>13</v>
      </c>
      <c r="Q24" s="75">
        <v>14</v>
      </c>
      <c r="R24" s="75">
        <v>15</v>
      </c>
      <c r="S24" s="75">
        <v>16</v>
      </c>
      <c r="T24" s="75">
        <v>17</v>
      </c>
      <c r="U24" s="75">
        <v>18</v>
      </c>
      <c r="V24" s="75">
        <v>19</v>
      </c>
      <c r="W24" s="75">
        <v>20</v>
      </c>
      <c r="X24" s="75">
        <v>21</v>
      </c>
      <c r="Y24" s="75">
        <v>22</v>
      </c>
      <c r="Z24" s="75">
        <v>23</v>
      </c>
      <c r="AA24" s="75">
        <v>24</v>
      </c>
      <c r="AB24" s="75">
        <v>25</v>
      </c>
      <c r="AC24" s="75">
        <v>26</v>
      </c>
      <c r="AD24" s="75">
        <v>27</v>
      </c>
      <c r="AE24" s="75">
        <v>28</v>
      </c>
      <c r="AF24" s="75">
        <v>29</v>
      </c>
      <c r="AG24" s="75">
        <v>30</v>
      </c>
      <c r="AH24" s="75">
        <v>31</v>
      </c>
      <c r="AI24" s="75">
        <v>32</v>
      </c>
      <c r="AJ24" s="75">
        <v>33</v>
      </c>
      <c r="AK24" s="75">
        <v>34</v>
      </c>
      <c r="AL24" s="75">
        <v>35</v>
      </c>
      <c r="AM24" s="75">
        <v>36</v>
      </c>
      <c r="AN24" s="75">
        <v>37</v>
      </c>
      <c r="AO24" s="75">
        <v>38</v>
      </c>
      <c r="AP24" s="75">
        <v>39</v>
      </c>
      <c r="AQ24" s="75">
        <v>40</v>
      </c>
      <c r="AR24" s="75">
        <v>41</v>
      </c>
      <c r="AS24" s="75">
        <v>42</v>
      </c>
      <c r="AT24" s="75">
        <v>43</v>
      </c>
      <c r="AU24" s="75">
        <v>44</v>
      </c>
      <c r="AV24" s="75">
        <v>45</v>
      </c>
      <c r="AW24" s="75">
        <v>46</v>
      </c>
      <c r="AX24" s="75">
        <v>47</v>
      </c>
      <c r="AY24" s="75">
        <v>48</v>
      </c>
      <c r="AZ24" s="75">
        <v>49</v>
      </c>
      <c r="BA24" s="75">
        <v>50</v>
      </c>
      <c r="BB24" s="75">
        <v>51</v>
      </c>
      <c r="BC24" s="75">
        <v>52</v>
      </c>
      <c r="BD24" s="75">
        <v>53</v>
      </c>
      <c r="BE24" s="75">
        <v>54</v>
      </c>
      <c r="BF24" s="75">
        <v>55</v>
      </c>
      <c r="BG24" s="75">
        <v>56</v>
      </c>
      <c r="BH24" s="75">
        <v>57</v>
      </c>
      <c r="BI24" s="75">
        <v>58</v>
      </c>
      <c r="BJ24" s="75">
        <v>59</v>
      </c>
      <c r="BK24" s="75">
        <v>60</v>
      </c>
      <c r="BL24" s="75">
        <v>61</v>
      </c>
      <c r="BM24" s="75">
        <v>62</v>
      </c>
      <c r="BN24" s="75">
        <v>63</v>
      </c>
      <c r="BO24" s="75">
        <v>64</v>
      </c>
      <c r="BP24" s="75">
        <v>65</v>
      </c>
    </row>
    <row r="25" spans="1:68" s="58" customFormat="1" ht="18" x14ac:dyDescent="0.2">
      <c r="C25" s="86" t="e">
        <f>+C27/C26</f>
        <v>#DIV/0!</v>
      </c>
      <c r="D25" s="76" t="s">
        <v>22</v>
      </c>
      <c r="E25" s="76" t="s">
        <v>23</v>
      </c>
      <c r="F25" s="76" t="s">
        <v>24</v>
      </c>
      <c r="G25" s="76" t="s">
        <v>25</v>
      </c>
      <c r="H25" s="76" t="s">
        <v>26</v>
      </c>
      <c r="I25" s="76" t="s">
        <v>11</v>
      </c>
      <c r="J25" s="76" t="s">
        <v>12</v>
      </c>
      <c r="K25" s="76" t="s">
        <v>13</v>
      </c>
      <c r="L25" s="76" t="s">
        <v>14</v>
      </c>
      <c r="M25" s="76" t="s">
        <v>15</v>
      </c>
      <c r="N25" s="76" t="s">
        <v>7</v>
      </c>
      <c r="O25" s="76" t="s">
        <v>8</v>
      </c>
      <c r="P25" s="76" t="s">
        <v>9</v>
      </c>
      <c r="Q25" s="76" t="s">
        <v>10</v>
      </c>
      <c r="R25" s="76" t="s">
        <v>27</v>
      </c>
      <c r="S25" s="76" t="s">
        <v>22</v>
      </c>
      <c r="T25" s="76" t="s">
        <v>23</v>
      </c>
      <c r="U25" s="76" t="s">
        <v>24</v>
      </c>
      <c r="V25" s="76" t="s">
        <v>25</v>
      </c>
      <c r="W25" s="76" t="s">
        <v>28</v>
      </c>
      <c r="X25" s="76" t="s">
        <v>29</v>
      </c>
      <c r="Y25" s="76" t="s">
        <v>30</v>
      </c>
      <c r="Z25" s="76" t="s">
        <v>31</v>
      </c>
      <c r="AA25" s="76" t="s">
        <v>32</v>
      </c>
      <c r="AB25" s="76" t="s">
        <v>33</v>
      </c>
      <c r="AC25" s="76" t="s">
        <v>34</v>
      </c>
      <c r="AD25" s="78" t="s">
        <v>35</v>
      </c>
      <c r="AE25" s="78" t="s">
        <v>36</v>
      </c>
      <c r="AF25" s="78" t="s">
        <v>37</v>
      </c>
      <c r="AG25" s="78" t="s">
        <v>38</v>
      </c>
      <c r="AH25" s="78" t="s">
        <v>39</v>
      </c>
      <c r="AI25" s="78" t="s">
        <v>40</v>
      </c>
      <c r="AJ25" s="78" t="s">
        <v>41</v>
      </c>
      <c r="AK25" s="78" t="s">
        <v>42</v>
      </c>
      <c r="AL25" s="78" t="s">
        <v>43</v>
      </c>
      <c r="AM25" s="78" t="s">
        <v>17</v>
      </c>
      <c r="AN25" s="78" t="s">
        <v>18</v>
      </c>
      <c r="AO25" s="78" t="s">
        <v>19</v>
      </c>
      <c r="AP25" s="78" t="s">
        <v>20</v>
      </c>
      <c r="AQ25" s="78" t="s">
        <v>44</v>
      </c>
      <c r="AR25" s="78" t="s">
        <v>34</v>
      </c>
      <c r="AS25" s="78" t="s">
        <v>35</v>
      </c>
      <c r="AT25" s="78" t="s">
        <v>36</v>
      </c>
      <c r="AU25" s="78" t="s">
        <v>37</v>
      </c>
      <c r="AV25" s="78" t="s">
        <v>45</v>
      </c>
      <c r="AW25" s="78" t="s">
        <v>39</v>
      </c>
      <c r="AX25" s="78" t="s">
        <v>40</v>
      </c>
      <c r="AY25" s="78" t="s">
        <v>41</v>
      </c>
      <c r="AZ25" s="78" t="s">
        <v>42</v>
      </c>
      <c r="BA25" s="78" t="s">
        <v>43</v>
      </c>
      <c r="BB25" s="78" t="s">
        <v>17</v>
      </c>
      <c r="BC25" s="78" t="s">
        <v>18</v>
      </c>
      <c r="BD25" s="78" t="s">
        <v>19</v>
      </c>
      <c r="BE25" s="78" t="s">
        <v>20</v>
      </c>
      <c r="BF25" s="78" t="s">
        <v>51</v>
      </c>
      <c r="BG25" s="78" t="s">
        <v>17</v>
      </c>
      <c r="BH25" s="78" t="s">
        <v>18</v>
      </c>
      <c r="BI25" s="78" t="s">
        <v>19</v>
      </c>
      <c r="BJ25" s="78" t="s">
        <v>20</v>
      </c>
      <c r="BK25" s="78" t="s">
        <v>21</v>
      </c>
      <c r="BL25" s="78" t="s">
        <v>22</v>
      </c>
      <c r="BM25" s="78" t="s">
        <v>23</v>
      </c>
      <c r="BN25" s="78" t="s">
        <v>24</v>
      </c>
      <c r="BO25" s="78" t="s">
        <v>25</v>
      </c>
      <c r="BP25" s="78" t="s">
        <v>26</v>
      </c>
    </row>
    <row r="26" spans="1:68" x14ac:dyDescent="0.2">
      <c r="A26" s="21" t="s">
        <v>46</v>
      </c>
      <c r="B26" s="19" t="s">
        <v>52</v>
      </c>
      <c r="C26" s="88">
        <f>+MAX(D26:BP26)</f>
        <v>0</v>
      </c>
      <c r="D26" s="88" t="str">
        <f>IF($C$18=0,"",D18/$C$18)</f>
        <v/>
      </c>
      <c r="E26" s="88" t="str">
        <f t="shared" ref="E26:BP27" si="25">IF($C$18=0,"",E18/$C$18)</f>
        <v/>
      </c>
      <c r="F26" s="88" t="str">
        <f t="shared" si="25"/>
        <v/>
      </c>
      <c r="G26" s="88" t="str">
        <f t="shared" si="25"/>
        <v/>
      </c>
      <c r="H26" s="88" t="str">
        <f t="shared" si="25"/>
        <v/>
      </c>
      <c r="I26" s="88" t="str">
        <f t="shared" si="25"/>
        <v/>
      </c>
      <c r="J26" s="88" t="str">
        <f t="shared" si="25"/>
        <v/>
      </c>
      <c r="K26" s="88" t="str">
        <f t="shared" si="25"/>
        <v/>
      </c>
      <c r="L26" s="88" t="str">
        <f t="shared" si="25"/>
        <v/>
      </c>
      <c r="M26" s="88" t="str">
        <f t="shared" si="25"/>
        <v/>
      </c>
      <c r="N26" s="88" t="str">
        <f t="shared" si="25"/>
        <v/>
      </c>
      <c r="O26" s="88" t="str">
        <f t="shared" si="25"/>
        <v/>
      </c>
      <c r="P26" s="88" t="str">
        <f t="shared" si="25"/>
        <v/>
      </c>
      <c r="Q26" s="88" t="str">
        <f t="shared" si="25"/>
        <v/>
      </c>
      <c r="R26" s="88" t="str">
        <f t="shared" si="25"/>
        <v/>
      </c>
      <c r="S26" s="88" t="str">
        <f t="shared" si="25"/>
        <v/>
      </c>
      <c r="T26" s="88" t="str">
        <f t="shared" si="25"/>
        <v/>
      </c>
      <c r="U26" s="88" t="str">
        <f t="shared" si="25"/>
        <v/>
      </c>
      <c r="V26" s="88" t="str">
        <f t="shared" si="25"/>
        <v/>
      </c>
      <c r="W26" s="88" t="str">
        <f t="shared" si="25"/>
        <v/>
      </c>
      <c r="X26" s="88" t="str">
        <f t="shared" si="25"/>
        <v/>
      </c>
      <c r="Y26" s="88" t="str">
        <f t="shared" si="25"/>
        <v/>
      </c>
      <c r="Z26" s="88" t="str">
        <f t="shared" si="25"/>
        <v/>
      </c>
      <c r="AA26" s="88" t="str">
        <f t="shared" si="25"/>
        <v/>
      </c>
      <c r="AB26" s="88" t="str">
        <f t="shared" si="25"/>
        <v/>
      </c>
      <c r="AC26" s="88" t="str">
        <f t="shared" si="25"/>
        <v/>
      </c>
      <c r="AD26" s="88" t="str">
        <f t="shared" si="25"/>
        <v/>
      </c>
      <c r="AE26" s="88" t="str">
        <f t="shared" si="25"/>
        <v/>
      </c>
      <c r="AF26" s="88" t="str">
        <f t="shared" si="25"/>
        <v/>
      </c>
      <c r="AG26" s="88" t="str">
        <f t="shared" si="25"/>
        <v/>
      </c>
      <c r="AH26" s="88" t="str">
        <f t="shared" si="25"/>
        <v/>
      </c>
      <c r="AI26" s="88" t="str">
        <f t="shared" si="25"/>
        <v/>
      </c>
      <c r="AJ26" s="88" t="str">
        <f t="shared" si="25"/>
        <v/>
      </c>
      <c r="AK26" s="88" t="str">
        <f t="shared" si="25"/>
        <v/>
      </c>
      <c r="AL26" s="88" t="str">
        <f t="shared" si="25"/>
        <v/>
      </c>
      <c r="AM26" s="88" t="str">
        <f t="shared" si="25"/>
        <v/>
      </c>
      <c r="AN26" s="88" t="str">
        <f t="shared" si="25"/>
        <v/>
      </c>
      <c r="AO26" s="88" t="str">
        <f t="shared" si="25"/>
        <v/>
      </c>
      <c r="AP26" s="88" t="str">
        <f t="shared" si="25"/>
        <v/>
      </c>
      <c r="AQ26" s="88" t="str">
        <f t="shared" si="25"/>
        <v/>
      </c>
      <c r="AR26" s="88" t="str">
        <f t="shared" si="25"/>
        <v/>
      </c>
      <c r="AS26" s="88" t="str">
        <f t="shared" si="25"/>
        <v/>
      </c>
      <c r="AT26" s="88" t="str">
        <f t="shared" si="25"/>
        <v/>
      </c>
      <c r="AU26" s="88" t="str">
        <f t="shared" si="25"/>
        <v/>
      </c>
      <c r="AV26" s="88" t="str">
        <f t="shared" si="25"/>
        <v/>
      </c>
      <c r="AW26" s="88" t="str">
        <f t="shared" si="25"/>
        <v/>
      </c>
      <c r="AX26" s="88" t="str">
        <f t="shared" si="25"/>
        <v/>
      </c>
      <c r="AY26" s="88" t="str">
        <f t="shared" si="25"/>
        <v/>
      </c>
      <c r="AZ26" s="88" t="str">
        <f t="shared" si="25"/>
        <v/>
      </c>
      <c r="BA26" s="88" t="str">
        <f t="shared" si="25"/>
        <v/>
      </c>
      <c r="BB26" s="88" t="str">
        <f t="shared" si="25"/>
        <v/>
      </c>
      <c r="BC26" s="88" t="str">
        <f t="shared" si="25"/>
        <v/>
      </c>
      <c r="BD26" s="88" t="str">
        <f t="shared" si="25"/>
        <v/>
      </c>
      <c r="BE26" s="88" t="str">
        <f t="shared" si="25"/>
        <v/>
      </c>
      <c r="BF26" s="88" t="str">
        <f t="shared" si="25"/>
        <v/>
      </c>
      <c r="BG26" s="88" t="str">
        <f t="shared" si="25"/>
        <v/>
      </c>
      <c r="BH26" s="88" t="str">
        <f t="shared" si="25"/>
        <v/>
      </c>
      <c r="BI26" s="88" t="str">
        <f t="shared" si="25"/>
        <v/>
      </c>
      <c r="BJ26" s="88" t="str">
        <f t="shared" si="25"/>
        <v/>
      </c>
      <c r="BK26" s="88" t="str">
        <f t="shared" si="25"/>
        <v/>
      </c>
      <c r="BL26" s="88" t="str">
        <f t="shared" si="25"/>
        <v/>
      </c>
      <c r="BM26" s="88" t="str">
        <f t="shared" si="25"/>
        <v/>
      </c>
      <c r="BN26" s="88" t="str">
        <f t="shared" si="25"/>
        <v/>
      </c>
      <c r="BO26" s="88" t="str">
        <f t="shared" si="25"/>
        <v/>
      </c>
      <c r="BP26" s="88" t="str">
        <f t="shared" si="25"/>
        <v/>
      </c>
    </row>
    <row r="27" spans="1:68" x14ac:dyDescent="0.2">
      <c r="A27" s="22" t="s">
        <v>47</v>
      </c>
      <c r="B27" s="19" t="s">
        <v>53</v>
      </c>
      <c r="C27" s="88">
        <f>+MAX(D27:BP27)</f>
        <v>0</v>
      </c>
      <c r="D27" s="88" t="str">
        <f>IF($C$18=0,"",D19/$C$18)</f>
        <v/>
      </c>
      <c r="E27" s="88" t="str">
        <f t="shared" si="25"/>
        <v/>
      </c>
      <c r="F27" s="88" t="str">
        <f t="shared" si="25"/>
        <v/>
      </c>
      <c r="G27" s="88" t="str">
        <f t="shared" si="25"/>
        <v/>
      </c>
      <c r="H27" s="88" t="str">
        <f t="shared" si="25"/>
        <v/>
      </c>
      <c r="I27" s="88" t="str">
        <f t="shared" si="25"/>
        <v/>
      </c>
      <c r="J27" s="88" t="str">
        <f t="shared" si="25"/>
        <v/>
      </c>
      <c r="K27" s="88" t="str">
        <f t="shared" si="25"/>
        <v/>
      </c>
      <c r="L27" s="88" t="str">
        <f t="shared" si="25"/>
        <v/>
      </c>
      <c r="M27" s="88" t="str">
        <f t="shared" si="25"/>
        <v/>
      </c>
      <c r="N27" s="88" t="str">
        <f t="shared" si="25"/>
        <v/>
      </c>
      <c r="O27" s="88" t="str">
        <f t="shared" si="25"/>
        <v/>
      </c>
      <c r="P27" s="88" t="str">
        <f t="shared" si="25"/>
        <v/>
      </c>
      <c r="Q27" s="88" t="str">
        <f t="shared" si="25"/>
        <v/>
      </c>
      <c r="R27" s="88" t="str">
        <f t="shared" si="25"/>
        <v/>
      </c>
      <c r="S27" s="88" t="str">
        <f t="shared" si="25"/>
        <v/>
      </c>
      <c r="T27" s="88" t="str">
        <f t="shared" si="25"/>
        <v/>
      </c>
      <c r="U27" s="88" t="str">
        <f t="shared" si="25"/>
        <v/>
      </c>
      <c r="V27" s="88" t="str">
        <f t="shared" si="25"/>
        <v/>
      </c>
      <c r="W27" s="88" t="str">
        <f t="shared" si="25"/>
        <v/>
      </c>
      <c r="X27" s="88" t="str">
        <f t="shared" si="25"/>
        <v/>
      </c>
      <c r="Y27" s="88" t="str">
        <f t="shared" si="25"/>
        <v/>
      </c>
      <c r="Z27" s="88" t="str">
        <f t="shared" si="25"/>
        <v/>
      </c>
      <c r="AA27" s="88" t="str">
        <f t="shared" si="25"/>
        <v/>
      </c>
      <c r="AB27" s="88" t="str">
        <f t="shared" si="25"/>
        <v/>
      </c>
      <c r="AC27" s="88" t="str">
        <f t="shared" si="25"/>
        <v/>
      </c>
      <c r="AD27" s="88" t="str">
        <f t="shared" si="25"/>
        <v/>
      </c>
      <c r="AE27" s="88" t="str">
        <f t="shared" si="25"/>
        <v/>
      </c>
      <c r="AF27" s="88" t="str">
        <f t="shared" si="25"/>
        <v/>
      </c>
      <c r="AG27" s="88" t="str">
        <f t="shared" si="25"/>
        <v/>
      </c>
      <c r="AH27" s="88" t="str">
        <f t="shared" si="25"/>
        <v/>
      </c>
      <c r="AI27" s="88" t="str">
        <f t="shared" si="25"/>
        <v/>
      </c>
      <c r="AJ27" s="88" t="str">
        <f t="shared" si="25"/>
        <v/>
      </c>
      <c r="AK27" s="88" t="str">
        <f t="shared" si="25"/>
        <v/>
      </c>
      <c r="AL27" s="88" t="str">
        <f t="shared" si="25"/>
        <v/>
      </c>
      <c r="AM27" s="88" t="str">
        <f t="shared" si="25"/>
        <v/>
      </c>
      <c r="AN27" s="88" t="str">
        <f t="shared" si="25"/>
        <v/>
      </c>
      <c r="AO27" s="88" t="str">
        <f t="shared" si="25"/>
        <v/>
      </c>
      <c r="AP27" s="88" t="str">
        <f t="shared" si="25"/>
        <v/>
      </c>
      <c r="AQ27" s="88" t="str">
        <f t="shared" si="25"/>
        <v/>
      </c>
      <c r="AR27" s="88" t="str">
        <f t="shared" si="25"/>
        <v/>
      </c>
      <c r="AS27" s="88" t="str">
        <f t="shared" si="25"/>
        <v/>
      </c>
      <c r="AT27" s="88" t="str">
        <f t="shared" si="25"/>
        <v/>
      </c>
      <c r="AU27" s="88" t="str">
        <f t="shared" si="25"/>
        <v/>
      </c>
      <c r="AV27" s="88" t="str">
        <f t="shared" si="25"/>
        <v/>
      </c>
      <c r="AW27" s="88" t="str">
        <f t="shared" si="25"/>
        <v/>
      </c>
      <c r="AX27" s="88" t="str">
        <f t="shared" si="25"/>
        <v/>
      </c>
      <c r="AY27" s="88" t="str">
        <f t="shared" si="25"/>
        <v/>
      </c>
      <c r="AZ27" s="88" t="str">
        <f t="shared" si="25"/>
        <v/>
      </c>
      <c r="BA27" s="88" t="str">
        <f t="shared" si="25"/>
        <v/>
      </c>
      <c r="BB27" s="88" t="str">
        <f t="shared" si="25"/>
        <v/>
      </c>
      <c r="BC27" s="88" t="str">
        <f t="shared" si="25"/>
        <v/>
      </c>
      <c r="BD27" s="88" t="str">
        <f t="shared" si="25"/>
        <v/>
      </c>
      <c r="BE27" s="88" t="str">
        <f t="shared" si="25"/>
        <v/>
      </c>
      <c r="BF27" s="88" t="str">
        <f t="shared" si="25"/>
        <v/>
      </c>
      <c r="BG27" s="88" t="str">
        <f t="shared" si="25"/>
        <v/>
      </c>
      <c r="BH27" s="88" t="str">
        <f t="shared" si="25"/>
        <v/>
      </c>
      <c r="BI27" s="88" t="str">
        <f t="shared" si="25"/>
        <v/>
      </c>
      <c r="BJ27" s="88" t="str">
        <f t="shared" si="25"/>
        <v/>
      </c>
      <c r="BK27" s="88" t="str">
        <f t="shared" si="25"/>
        <v/>
      </c>
      <c r="BL27" s="88" t="str">
        <f t="shared" si="25"/>
        <v/>
      </c>
      <c r="BM27" s="88" t="str">
        <f t="shared" si="25"/>
        <v/>
      </c>
      <c r="BN27" s="88" t="str">
        <f t="shared" si="25"/>
        <v/>
      </c>
      <c r="BO27" s="88" t="str">
        <f t="shared" si="25"/>
        <v/>
      </c>
      <c r="BP27" s="88" t="str">
        <f t="shared" si="25"/>
        <v/>
      </c>
    </row>
    <row r="28" spans="1:68" x14ac:dyDescent="0.2"/>
    <row r="29" spans="1:68" x14ac:dyDescent="0.2"/>
    <row r="30" spans="1:68" x14ac:dyDescent="0.2"/>
    <row r="31" spans="1:68" x14ac:dyDescent="0.2"/>
    <row r="32" spans="1:6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</sheetData>
  <mergeCells count="78">
    <mergeCell ref="AC5:AG5"/>
    <mergeCell ref="D5:H5"/>
    <mergeCell ref="I5:M5"/>
    <mergeCell ref="N5:R5"/>
    <mergeCell ref="S5:W5"/>
    <mergeCell ref="X5:AB5"/>
    <mergeCell ref="BL5:BP5"/>
    <mergeCell ref="D11:H11"/>
    <mergeCell ref="I11:M11"/>
    <mergeCell ref="N11:R11"/>
    <mergeCell ref="S11:W11"/>
    <mergeCell ref="X11:AB11"/>
    <mergeCell ref="AC11:AG11"/>
    <mergeCell ref="AH11:AL11"/>
    <mergeCell ref="AM11:AQ11"/>
    <mergeCell ref="AR11:AV11"/>
    <mergeCell ref="AH5:AL5"/>
    <mergeCell ref="AM5:AQ5"/>
    <mergeCell ref="AR5:AV5"/>
    <mergeCell ref="AW5:BA5"/>
    <mergeCell ref="BB5:BF5"/>
    <mergeCell ref="BG5:BK5"/>
    <mergeCell ref="AW11:BA11"/>
    <mergeCell ref="BB11:BF11"/>
    <mergeCell ref="BG11:BK11"/>
    <mergeCell ref="BL11:BP11"/>
    <mergeCell ref="D12:H12"/>
    <mergeCell ref="I12:M12"/>
    <mergeCell ref="N12:R12"/>
    <mergeCell ref="S12:W12"/>
    <mergeCell ref="X12:AB12"/>
    <mergeCell ref="AC12:AG12"/>
    <mergeCell ref="BL12:BP12"/>
    <mergeCell ref="AW12:BA12"/>
    <mergeCell ref="BB12:BF12"/>
    <mergeCell ref="BG12:BK12"/>
    <mergeCell ref="AH12:AL12"/>
    <mergeCell ref="AM12:AQ12"/>
    <mergeCell ref="AR12:AV12"/>
    <mergeCell ref="D13:H13"/>
    <mergeCell ref="I13:M13"/>
    <mergeCell ref="N13:R13"/>
    <mergeCell ref="S13:W13"/>
    <mergeCell ref="X13:AB13"/>
    <mergeCell ref="AW13:BA13"/>
    <mergeCell ref="BB13:BF13"/>
    <mergeCell ref="BG13:BK13"/>
    <mergeCell ref="BL13:BP13"/>
    <mergeCell ref="D15:H15"/>
    <mergeCell ref="I15:M15"/>
    <mergeCell ref="N15:R15"/>
    <mergeCell ref="S15:W15"/>
    <mergeCell ref="X15:AB15"/>
    <mergeCell ref="AC15:AG15"/>
    <mergeCell ref="AC13:AG13"/>
    <mergeCell ref="AH13:AL13"/>
    <mergeCell ref="AM13:AQ13"/>
    <mergeCell ref="AR13:AV13"/>
    <mergeCell ref="AC23:AG23"/>
    <mergeCell ref="AH23:AL23"/>
    <mergeCell ref="AM23:AQ23"/>
    <mergeCell ref="AR23:AV23"/>
    <mergeCell ref="AH15:AL15"/>
    <mergeCell ref="AM15:AQ15"/>
    <mergeCell ref="AR15:AV15"/>
    <mergeCell ref="D23:H23"/>
    <mergeCell ref="I23:M23"/>
    <mergeCell ref="N23:R23"/>
    <mergeCell ref="S23:W23"/>
    <mergeCell ref="X23:AB23"/>
    <mergeCell ref="AW23:BA23"/>
    <mergeCell ref="BB23:BF23"/>
    <mergeCell ref="BG23:BK23"/>
    <mergeCell ref="BL23:BP23"/>
    <mergeCell ref="BL15:BP15"/>
    <mergeCell ref="AW15:BA15"/>
    <mergeCell ref="BB15:BF15"/>
    <mergeCell ref="BG15:BK15"/>
  </mergeCells>
  <conditionalFormatting sqref="C7">
    <cfRule type="cellIs" dxfId="109" priority="21" operator="equal">
      <formula>""</formula>
    </cfRule>
    <cfRule type="cellIs" dxfId="108" priority="22" operator="lessThan">
      <formula>50%</formula>
    </cfRule>
    <cfRule type="cellIs" dxfId="107" priority="23" operator="lessThanOrEqual">
      <formula>70%</formula>
    </cfRule>
    <cfRule type="cellIs" dxfId="106" priority="24" operator="lessThan">
      <formula>90%</formula>
    </cfRule>
    <cfRule type="cellIs" dxfId="105" priority="25" operator="greaterThanOrEqual">
      <formula>90%</formula>
    </cfRule>
  </conditionalFormatting>
  <conditionalFormatting sqref="C17">
    <cfRule type="cellIs" dxfId="104" priority="16" operator="equal">
      <formula>""</formula>
    </cfRule>
    <cfRule type="cellIs" dxfId="103" priority="17" operator="lessThan">
      <formula>50%</formula>
    </cfRule>
    <cfRule type="cellIs" dxfId="102" priority="18" operator="lessThanOrEqual">
      <formula>70%</formula>
    </cfRule>
    <cfRule type="cellIs" dxfId="101" priority="19" operator="lessThan">
      <formula>90%</formula>
    </cfRule>
    <cfRule type="cellIs" dxfId="100" priority="20" operator="greaterThanOrEqual">
      <formula>90%</formula>
    </cfRule>
  </conditionalFormatting>
  <conditionalFormatting sqref="C25">
    <cfRule type="cellIs" dxfId="99" priority="11" operator="equal">
      <formula>""</formula>
    </cfRule>
    <cfRule type="cellIs" dxfId="98" priority="12" operator="lessThan">
      <formula>50%</formula>
    </cfRule>
    <cfRule type="cellIs" dxfId="97" priority="13" operator="lessThanOrEqual">
      <formula>70%</formula>
    </cfRule>
    <cfRule type="cellIs" dxfId="96" priority="14" operator="lessThan">
      <formula>90%</formula>
    </cfRule>
    <cfRule type="cellIs" dxfId="95" priority="15" operator="greaterThanOrEqual">
      <formula>90%</formula>
    </cfRule>
  </conditionalFormatting>
  <conditionalFormatting sqref="D13 I13 N13 S13 X13 AC13 AH13 AM13 AR13 AW13 BB13 BG13 BL13">
    <cfRule type="cellIs" dxfId="94" priority="1" operator="equal">
      <formula>""</formula>
    </cfRule>
    <cfRule type="cellIs" dxfId="93" priority="2" operator="lessThan">
      <formula>50%</formula>
    </cfRule>
    <cfRule type="cellIs" dxfId="92" priority="3" operator="lessThanOrEqual">
      <formula>70%</formula>
    </cfRule>
    <cfRule type="cellIs" dxfId="91" priority="4" operator="lessThan">
      <formula>90%</formula>
    </cfRule>
    <cfRule type="cellIs" dxfId="90" priority="5" operator="greaterThanOrEqual">
      <formula>90%</formula>
    </cfRule>
  </conditionalFormatting>
  <conditionalFormatting sqref="D10:BP10">
    <cfRule type="cellIs" dxfId="89" priority="6" operator="equal">
      <formula>""</formula>
    </cfRule>
    <cfRule type="cellIs" dxfId="88" priority="7" operator="lessThan">
      <formula>50%</formula>
    </cfRule>
    <cfRule type="cellIs" dxfId="87" priority="8" operator="lessThanOrEqual">
      <formula>70%</formula>
    </cfRule>
    <cfRule type="cellIs" dxfId="86" priority="9" operator="lessThan">
      <formula>90%</formula>
    </cfRule>
    <cfRule type="cellIs" dxfId="85" priority="10" operator="greaterThanOrEqual">
      <formula>90%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1B0D-CD3C-487A-94B5-549059AB3D54}">
  <dimension ref="A1:AI87"/>
  <sheetViews>
    <sheetView showGridLines="0" topLeftCell="O1" zoomScale="80" zoomScaleNormal="80" zoomScaleSheetLayoutView="70" workbookViewId="0">
      <selection activeCell="F3" sqref="F3:AE3"/>
    </sheetView>
  </sheetViews>
  <sheetFormatPr baseColWidth="10" defaultColWidth="0" defaultRowHeight="12.75" customHeight="1" zeroHeight="1" x14ac:dyDescent="0.2"/>
  <cols>
    <col min="1" max="2" width="1.7109375" style="29" customWidth="1"/>
    <col min="3" max="5" width="10.7109375" style="29" customWidth="1"/>
    <col min="6" max="17" width="9.28515625" style="29" customWidth="1"/>
    <col min="18" max="19" width="1.7109375" style="29" customWidth="1"/>
    <col min="20" max="31" width="9.28515625" style="29" customWidth="1"/>
    <col min="32" max="32" width="11" style="29" customWidth="1"/>
    <col min="33" max="33" width="9.28515625" style="29" customWidth="1"/>
    <col min="34" max="34" width="12.42578125" style="29" bestFit="1" customWidth="1"/>
    <col min="35" max="35" width="1.7109375" style="29" customWidth="1"/>
    <col min="36" max="16384" width="9.28515625" style="29" hidden="1"/>
  </cols>
  <sheetData>
    <row r="1" spans="1:34" s="6" customFormat="1" ht="5.25" customHeight="1" x14ac:dyDescent="0.2">
      <c r="A1" s="5">
        <v>1</v>
      </c>
      <c r="G1" s="24"/>
      <c r="H1" s="24"/>
      <c r="I1" s="24"/>
      <c r="J1" s="24"/>
      <c r="K1" s="27"/>
      <c r="L1" s="7"/>
      <c r="M1" s="7"/>
      <c r="N1" s="7"/>
      <c r="O1" s="7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</row>
    <row r="2" spans="1:34" s="6" customFormat="1" ht="45" customHeight="1" x14ac:dyDescent="0.2">
      <c r="A2" s="5">
        <v>0</v>
      </c>
      <c r="B2" s="167"/>
      <c r="C2" s="158"/>
      <c r="D2" s="158"/>
      <c r="E2" s="168"/>
      <c r="F2" s="173" t="s">
        <v>56</v>
      </c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</row>
    <row r="3" spans="1:34" s="6" customFormat="1" ht="45" customHeight="1" x14ac:dyDescent="0.2">
      <c r="A3" s="5"/>
      <c r="B3" s="169"/>
      <c r="C3" s="118"/>
      <c r="D3" s="118"/>
      <c r="E3" s="170"/>
      <c r="F3" s="173" t="s">
        <v>57</v>
      </c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</row>
    <row r="4" spans="1:34" s="6" customFormat="1" ht="45" customHeight="1" x14ac:dyDescent="0.2">
      <c r="A4" s="5"/>
      <c r="B4" s="171"/>
      <c r="C4" s="117"/>
      <c r="D4" s="117"/>
      <c r="E4" s="172"/>
      <c r="F4" s="173" t="s">
        <v>58</v>
      </c>
      <c r="G4" s="173"/>
      <c r="H4" s="173"/>
      <c r="I4" s="173"/>
      <c r="J4" s="173"/>
      <c r="K4" s="173"/>
      <c r="L4" s="173"/>
      <c r="M4" s="173"/>
      <c r="N4" s="173" t="s">
        <v>59</v>
      </c>
      <c r="O4" s="173"/>
      <c r="P4" s="173"/>
      <c r="Q4" s="173"/>
      <c r="R4" s="173"/>
      <c r="S4" s="173"/>
      <c r="T4" s="173"/>
      <c r="U4" s="173"/>
      <c r="V4" s="173" t="s">
        <v>60</v>
      </c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</row>
    <row r="5" spans="1:34" s="6" customFormat="1" ht="18" x14ac:dyDescent="0.2">
      <c r="A5" s="5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4" s="6" customFormat="1" ht="18" customHeight="1" x14ac:dyDescent="0.2">
      <c r="A6" s="5"/>
      <c r="B6" s="159" t="s">
        <v>61</v>
      </c>
      <c r="C6" s="159"/>
      <c r="D6" s="159"/>
      <c r="E6" s="159"/>
      <c r="F6" s="160">
        <f ca="1">TODAY()</f>
        <v>45722</v>
      </c>
      <c r="G6" s="160"/>
      <c r="H6" s="160"/>
      <c r="I6" s="160"/>
      <c r="J6" s="160"/>
      <c r="K6" s="160"/>
      <c r="L6" s="160"/>
      <c r="N6" s="159" t="s">
        <v>62</v>
      </c>
      <c r="O6" s="159"/>
      <c r="P6" s="159"/>
      <c r="Q6" s="159"/>
      <c r="R6" s="161">
        <v>44677</v>
      </c>
      <c r="S6" s="161"/>
      <c r="T6" s="161"/>
      <c r="U6" s="161"/>
      <c r="W6" s="162" t="s">
        <v>63</v>
      </c>
      <c r="X6" s="163"/>
      <c r="Y6" s="164"/>
      <c r="Z6" s="165">
        <v>45046</v>
      </c>
      <c r="AA6" s="166"/>
      <c r="AB6" s="69"/>
      <c r="AC6" s="69"/>
    </row>
    <row r="7" spans="1:34" s="6" customFormat="1" ht="18" x14ac:dyDescent="0.2">
      <c r="A7" s="5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51"/>
      <c r="AA7" s="51"/>
      <c r="AB7" s="51"/>
      <c r="AC7" s="51"/>
    </row>
    <row r="8" spans="1:34" ht="23.25" x14ac:dyDescent="0.2">
      <c r="B8" s="148" t="s">
        <v>64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50"/>
      <c r="AH8" s="73">
        <v>0.34312996031746035</v>
      </c>
    </row>
    <row r="9" spans="1:34" ht="74.25" customHeight="1" x14ac:dyDescent="0.2"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64"/>
      <c r="AE9" s="64"/>
      <c r="AF9" s="64"/>
      <c r="AG9" s="64"/>
      <c r="AH9" s="65"/>
    </row>
    <row r="10" spans="1:34" x14ac:dyDescent="0.2">
      <c r="B10" s="30"/>
      <c r="C10" s="29" t="str">
        <f>+B34</f>
        <v>1. Diagnostico</v>
      </c>
      <c r="D10" s="70">
        <f>+Q34</f>
        <v>1</v>
      </c>
      <c r="AD10" s="43"/>
      <c r="AE10" s="44"/>
      <c r="AF10" s="45" t="s">
        <v>65</v>
      </c>
      <c r="AG10" s="45" t="s">
        <v>66</v>
      </c>
      <c r="AH10" s="46"/>
    </row>
    <row r="11" spans="1:34" x14ac:dyDescent="0.2">
      <c r="B11" s="30"/>
      <c r="C11" s="29" t="str">
        <f>+S34</f>
        <v>2. Contexto de la Organización</v>
      </c>
      <c r="D11" s="70">
        <f>+AH34</f>
        <v>0.9375</v>
      </c>
      <c r="AD11" s="43" t="s">
        <v>67</v>
      </c>
      <c r="AE11" s="47">
        <v>0</v>
      </c>
      <c r="AF11" s="48">
        <v>0</v>
      </c>
      <c r="AG11" s="89">
        <f>+AE13</f>
        <v>0.45</v>
      </c>
      <c r="AH11" s="49">
        <f>AG11</f>
        <v>0.45</v>
      </c>
    </row>
    <row r="12" spans="1:34" x14ac:dyDescent="0.2">
      <c r="B12" s="30"/>
      <c r="C12" s="29" t="str">
        <f>+B43</f>
        <v>3. Liderazgo</v>
      </c>
      <c r="D12" s="70">
        <f>+Q43</f>
        <v>0.16666666666666666</v>
      </c>
      <c r="AD12" s="43" t="s">
        <v>68</v>
      </c>
      <c r="AE12" s="44">
        <v>1</v>
      </c>
      <c r="AF12" s="43"/>
      <c r="AG12" s="43"/>
      <c r="AH12" s="50"/>
    </row>
    <row r="13" spans="1:34" x14ac:dyDescent="0.2">
      <c r="B13" s="30"/>
      <c r="C13" s="29" t="str">
        <f>+S43</f>
        <v>4. Planificación</v>
      </c>
      <c r="D13" s="70">
        <f>+AH43</f>
        <v>0.36111111111111116</v>
      </c>
      <c r="AD13" s="43" t="s">
        <v>69</v>
      </c>
      <c r="AE13" s="44">
        <v>0.45</v>
      </c>
      <c r="AF13" s="43"/>
      <c r="AG13" s="43"/>
      <c r="AH13" s="50"/>
    </row>
    <row r="14" spans="1:34" x14ac:dyDescent="0.2">
      <c r="B14" s="30"/>
      <c r="C14" s="29" t="str">
        <f>+B52</f>
        <v>Realizar seguimiento a las acciones generadas por la gestión del cambio</v>
      </c>
      <c r="D14" s="70">
        <f>+Q52</f>
        <v>0</v>
      </c>
      <c r="AD14" s="43" t="s">
        <v>70</v>
      </c>
      <c r="AE14" s="44">
        <v>0.2</v>
      </c>
      <c r="AF14" s="43"/>
      <c r="AG14" s="43"/>
      <c r="AH14" s="50"/>
    </row>
    <row r="15" spans="1:34" x14ac:dyDescent="0.2">
      <c r="B15" s="30"/>
      <c r="C15" s="29" t="str">
        <f>+S52</f>
        <v>Determinar los requisitos para los productos y servicios; recursos, controles, mantenimiento y control de la información, , requisitos, compras y cambios</v>
      </c>
      <c r="D15" s="70">
        <f>+AH52</f>
        <v>0</v>
      </c>
      <c r="AD15" s="43" t="s">
        <v>71</v>
      </c>
      <c r="AE15" s="44">
        <v>0.4</v>
      </c>
      <c r="AF15" s="43"/>
      <c r="AG15" s="43"/>
      <c r="AH15" s="50"/>
    </row>
    <row r="16" spans="1:34" x14ac:dyDescent="0.2">
      <c r="B16" s="30"/>
      <c r="C16" s="29" t="str">
        <f>+B63</f>
        <v>7.1 Seguimiento, medición, análisis y evaluación</v>
      </c>
      <c r="D16" s="70">
        <f>+Q63</f>
        <v>0</v>
      </c>
      <c r="AD16" s="43" t="s">
        <v>72</v>
      </c>
      <c r="AE16" s="44">
        <v>0.6</v>
      </c>
      <c r="AF16" s="43"/>
      <c r="AG16" s="43"/>
      <c r="AH16" s="50"/>
    </row>
    <row r="17" spans="2:34" x14ac:dyDescent="0.2">
      <c r="B17" s="30"/>
      <c r="C17" s="29" t="str">
        <f>+S63</f>
        <v>8.1 Generalidades</v>
      </c>
      <c r="D17" s="70">
        <f>+AH52</f>
        <v>0</v>
      </c>
      <c r="AD17" s="43" t="s">
        <v>73</v>
      </c>
      <c r="AE17" s="44">
        <v>0.8</v>
      </c>
      <c r="AF17" s="43"/>
      <c r="AG17" s="43"/>
      <c r="AH17" s="50"/>
    </row>
    <row r="18" spans="2:34" x14ac:dyDescent="0.2">
      <c r="B18" s="30"/>
      <c r="AD18" s="43"/>
      <c r="AE18" s="44"/>
      <c r="AF18" s="43"/>
      <c r="AG18" s="43"/>
      <c r="AH18" s="50"/>
    </row>
    <row r="19" spans="2:34" x14ac:dyDescent="0.2">
      <c r="B19" s="30"/>
      <c r="AD19" s="43"/>
      <c r="AE19" s="44"/>
      <c r="AF19" s="43"/>
      <c r="AG19" s="43"/>
      <c r="AH19" s="50"/>
    </row>
    <row r="20" spans="2:34" x14ac:dyDescent="0.2">
      <c r="B20" s="30"/>
      <c r="AD20" s="43"/>
      <c r="AE20" s="44"/>
      <c r="AF20" s="43"/>
      <c r="AG20" s="43"/>
      <c r="AH20" s="50"/>
    </row>
    <row r="21" spans="2:34" x14ac:dyDescent="0.2">
      <c r="B21" s="30"/>
      <c r="AD21" s="43"/>
      <c r="AE21" s="44"/>
      <c r="AF21" s="43"/>
      <c r="AG21" s="43"/>
      <c r="AH21" s="50"/>
    </row>
    <row r="22" spans="2:34" x14ac:dyDescent="0.2">
      <c r="B22" s="30"/>
      <c r="AD22" s="43"/>
      <c r="AE22" s="43"/>
      <c r="AF22" s="43"/>
      <c r="AG22" s="43"/>
      <c r="AH22" s="50"/>
    </row>
    <row r="23" spans="2:34" x14ac:dyDescent="0.2">
      <c r="B23" s="30"/>
      <c r="AD23" s="43"/>
      <c r="AE23" s="43"/>
      <c r="AF23" s="43"/>
      <c r="AG23" s="43"/>
      <c r="AH23" s="50"/>
    </row>
    <row r="24" spans="2:34" x14ac:dyDescent="0.2">
      <c r="B24" s="30"/>
      <c r="AD24" s="43"/>
      <c r="AE24" s="43"/>
      <c r="AF24" s="43"/>
      <c r="AG24" s="43"/>
      <c r="AH24" s="50"/>
    </row>
    <row r="25" spans="2:34" x14ac:dyDescent="0.2">
      <c r="B25" s="30"/>
      <c r="AD25" s="43"/>
      <c r="AE25" s="43"/>
      <c r="AF25" s="43"/>
      <c r="AG25" s="43"/>
      <c r="AH25" s="50"/>
    </row>
    <row r="26" spans="2:34" x14ac:dyDescent="0.2">
      <c r="B26" s="30"/>
      <c r="AD26" s="43"/>
      <c r="AE26" s="43"/>
      <c r="AF26" s="43"/>
      <c r="AG26" s="43"/>
      <c r="AH26" s="50"/>
    </row>
    <row r="27" spans="2:34" x14ac:dyDescent="0.2">
      <c r="B27" s="30"/>
      <c r="AD27" s="43"/>
      <c r="AE27" s="43"/>
      <c r="AF27" s="43"/>
      <c r="AG27" s="43"/>
      <c r="AH27" s="50"/>
    </row>
    <row r="28" spans="2:34" ht="15.75" x14ac:dyDescent="0.2"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AD28" s="66"/>
      <c r="AE28" s="43"/>
      <c r="AF28" s="43"/>
      <c r="AG28" s="43"/>
      <c r="AH28" s="50"/>
    </row>
    <row r="29" spans="2:34" x14ac:dyDescent="0.2">
      <c r="B29" s="36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AD29" s="157"/>
      <c r="AE29" s="157"/>
      <c r="AF29" s="157"/>
      <c r="AG29" s="67"/>
      <c r="AH29" s="90">
        <f>+AH8</f>
        <v>0.34312996031746035</v>
      </c>
    </row>
    <row r="30" spans="2:34" x14ac:dyDescent="0.2"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AD30" s="67"/>
      <c r="AE30" s="67"/>
      <c r="AF30" s="67"/>
      <c r="AG30" s="67"/>
      <c r="AH30" s="91">
        <v>10</v>
      </c>
    </row>
    <row r="31" spans="2:34" x14ac:dyDescent="0.2">
      <c r="B31" s="36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AD31" s="67"/>
      <c r="AE31" s="67"/>
      <c r="AF31" s="67"/>
      <c r="AG31" s="67"/>
      <c r="AH31" s="41">
        <f>200-SUM(AH29:AH30)</f>
        <v>189.65687003968253</v>
      </c>
    </row>
    <row r="32" spans="2:34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62"/>
      <c r="AE32" s="62"/>
      <c r="AF32" s="62"/>
      <c r="AG32" s="62"/>
      <c r="AH32" s="63"/>
    </row>
    <row r="33" spans="2:34" x14ac:dyDescent="0.2"/>
    <row r="34" spans="2:34" ht="23.25" x14ac:dyDescent="0.2">
      <c r="B34" s="148" t="s">
        <v>74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50"/>
      <c r="Q34" s="59">
        <v>1</v>
      </c>
      <c r="S34" s="151" t="s">
        <v>75</v>
      </c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3"/>
      <c r="AH34" s="59">
        <v>0.9375</v>
      </c>
    </row>
    <row r="35" spans="2:34" ht="240" customHeight="1" x14ac:dyDescent="0.2">
      <c r="B35" s="15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S35" s="154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6"/>
    </row>
    <row r="36" spans="2:34" x14ac:dyDescent="0.2">
      <c r="B36" s="30"/>
      <c r="Q36" s="31"/>
      <c r="S36" s="30"/>
      <c r="T36" s="145" t="s">
        <v>76</v>
      </c>
      <c r="U36" s="145"/>
      <c r="AH36" s="31"/>
    </row>
    <row r="37" spans="2:34" ht="15.75" x14ac:dyDescent="0.2">
      <c r="B37" s="30"/>
      <c r="Q37" s="31"/>
      <c r="S37" s="30"/>
      <c r="T37" s="29" t="s">
        <v>77</v>
      </c>
      <c r="AB37" s="60">
        <v>1</v>
      </c>
      <c r="AH37" s="31"/>
    </row>
    <row r="38" spans="2:34" ht="15.75" x14ac:dyDescent="0.2">
      <c r="B38" s="30"/>
      <c r="C38" s="145" t="s">
        <v>76</v>
      </c>
      <c r="D38" s="145"/>
      <c r="Q38" s="31"/>
      <c r="S38" s="30"/>
      <c r="T38" s="29" t="s">
        <v>78</v>
      </c>
      <c r="AB38" s="60">
        <v>1</v>
      </c>
      <c r="AH38" s="31"/>
    </row>
    <row r="39" spans="2:34" ht="15.75" x14ac:dyDescent="0.2">
      <c r="B39" s="30"/>
      <c r="C39" s="29" t="s">
        <v>79</v>
      </c>
      <c r="F39" s="60">
        <v>1</v>
      </c>
      <c r="Q39" s="31"/>
      <c r="S39" s="30"/>
      <c r="T39" s="29" t="s">
        <v>80</v>
      </c>
      <c r="AB39" s="60">
        <v>0.75</v>
      </c>
      <c r="AH39" s="31"/>
    </row>
    <row r="40" spans="2:34" ht="15.75" x14ac:dyDescent="0.2">
      <c r="B40" s="30"/>
      <c r="C40" s="29" t="s">
        <v>81</v>
      </c>
      <c r="F40" s="60">
        <v>1</v>
      </c>
      <c r="Q40" s="31"/>
      <c r="S40" s="30"/>
      <c r="T40" s="29" t="s">
        <v>82</v>
      </c>
      <c r="AB40" s="60">
        <v>1</v>
      </c>
      <c r="AH40" s="31"/>
    </row>
    <row r="41" spans="2:34" x14ac:dyDescent="0.2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4"/>
    </row>
    <row r="42" spans="2:34" x14ac:dyDescent="0.2"/>
    <row r="43" spans="2:34" ht="23.25" x14ac:dyDescent="0.2">
      <c r="B43" s="148" t="s">
        <v>83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  <c r="Q43" s="59">
        <v>0.16666666666666666</v>
      </c>
      <c r="S43" s="151" t="s">
        <v>84</v>
      </c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  <c r="AH43" s="59">
        <v>0.36111111111111116</v>
      </c>
    </row>
    <row r="44" spans="2:34" ht="240" customHeight="1" x14ac:dyDescent="0.2"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S44" s="154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6"/>
    </row>
    <row r="45" spans="2:34" x14ac:dyDescent="0.2">
      <c r="B45" s="30"/>
      <c r="Q45" s="31"/>
      <c r="S45" s="30"/>
      <c r="AH45" s="31"/>
    </row>
    <row r="46" spans="2:34" x14ac:dyDescent="0.2">
      <c r="B46" s="30"/>
      <c r="C46" s="145" t="s">
        <v>76</v>
      </c>
      <c r="D46" s="145"/>
      <c r="Q46" s="31"/>
      <c r="S46" s="30"/>
      <c r="T46" s="145" t="s">
        <v>76</v>
      </c>
      <c r="U46" s="145"/>
      <c r="AH46" s="31"/>
    </row>
    <row r="47" spans="2:34" ht="15.75" x14ac:dyDescent="0.2">
      <c r="B47" s="30"/>
      <c r="C47" s="29" t="s">
        <v>85</v>
      </c>
      <c r="I47" s="60">
        <v>0</v>
      </c>
      <c r="Q47" s="31"/>
      <c r="S47" s="30"/>
      <c r="T47" s="29" t="s">
        <v>86</v>
      </c>
      <c r="Z47" s="60">
        <v>0.18333333333333335</v>
      </c>
      <c r="AH47" s="31"/>
    </row>
    <row r="48" spans="2:34" ht="15.75" x14ac:dyDescent="0.2">
      <c r="B48" s="30"/>
      <c r="C48" s="29" t="s">
        <v>87</v>
      </c>
      <c r="I48" s="60">
        <v>0.5</v>
      </c>
      <c r="Q48" s="31"/>
      <c r="S48" s="30"/>
      <c r="T48" s="29" t="s">
        <v>88</v>
      </c>
      <c r="Z48" s="60">
        <v>0.5</v>
      </c>
      <c r="AH48" s="31"/>
    </row>
    <row r="49" spans="2:34" ht="15.75" x14ac:dyDescent="0.2">
      <c r="B49" s="30"/>
      <c r="C49" s="29" t="s">
        <v>89</v>
      </c>
      <c r="I49" s="60">
        <v>0</v>
      </c>
      <c r="Q49" s="31"/>
      <c r="S49" s="30"/>
      <c r="T49" s="29" t="s">
        <v>90</v>
      </c>
      <c r="Z49" s="61">
        <v>0.4</v>
      </c>
      <c r="AH49" s="31"/>
    </row>
    <row r="50" spans="2:34" x14ac:dyDescent="0.2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4"/>
      <c r="S50" s="32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4"/>
    </row>
    <row r="51" spans="2:34" x14ac:dyDescent="0.2"/>
    <row r="52" spans="2:34" ht="23.25" x14ac:dyDescent="0.2">
      <c r="B52" s="148" t="s">
        <v>91</v>
      </c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50"/>
      <c r="Q52" s="59">
        <v>0</v>
      </c>
      <c r="S52" s="151" t="s">
        <v>92</v>
      </c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3"/>
      <c r="AH52" s="59">
        <v>0</v>
      </c>
    </row>
    <row r="53" spans="2:34" ht="250.15" customHeight="1" x14ac:dyDescent="0.2"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6"/>
      <c r="S53" s="154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6"/>
    </row>
    <row r="54" spans="2:34" x14ac:dyDescent="0.2">
      <c r="B54" s="36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72"/>
      <c r="S54" s="36"/>
      <c r="T54" s="145" t="s">
        <v>76</v>
      </c>
      <c r="U54" s="14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72"/>
    </row>
    <row r="55" spans="2:34" ht="15.75" x14ac:dyDescent="0.2">
      <c r="B55" s="30"/>
      <c r="C55" s="145" t="s">
        <v>76</v>
      </c>
      <c r="D55" s="145"/>
      <c r="Q55" s="31"/>
      <c r="S55" s="30"/>
      <c r="T55" s="29" t="s">
        <v>93</v>
      </c>
      <c r="AB55" s="60">
        <v>0</v>
      </c>
      <c r="AH55" s="31"/>
    </row>
    <row r="56" spans="2:34" ht="15.75" x14ac:dyDescent="0.2">
      <c r="B56" s="30"/>
      <c r="C56" s="71" t="s">
        <v>94</v>
      </c>
      <c r="D56" s="81"/>
      <c r="F56" s="60">
        <v>0.20833333333333334</v>
      </c>
      <c r="Q56" s="31"/>
      <c r="S56" s="30"/>
      <c r="T56" s="29" t="s">
        <v>95</v>
      </c>
      <c r="U56" s="81"/>
      <c r="AB56" s="60">
        <v>0</v>
      </c>
      <c r="AH56" s="31"/>
    </row>
    <row r="57" spans="2:34" ht="15.75" x14ac:dyDescent="0.2">
      <c r="B57" s="30"/>
      <c r="C57" s="29" t="s">
        <v>96</v>
      </c>
      <c r="F57" s="60">
        <v>0</v>
      </c>
      <c r="Q57" s="31"/>
      <c r="S57" s="30"/>
      <c r="T57" s="29" t="s">
        <v>97</v>
      </c>
      <c r="AB57" s="60">
        <v>0</v>
      </c>
      <c r="AH57" s="31"/>
    </row>
    <row r="58" spans="2:34" ht="15.75" x14ac:dyDescent="0.2">
      <c r="B58" s="30"/>
      <c r="C58" s="29" t="s">
        <v>98</v>
      </c>
      <c r="F58" s="60">
        <v>0</v>
      </c>
      <c r="Q58" s="31"/>
      <c r="S58" s="30"/>
      <c r="T58" s="29" t="s">
        <v>99</v>
      </c>
      <c r="AB58" s="60">
        <v>0</v>
      </c>
      <c r="AH58" s="31"/>
    </row>
    <row r="59" spans="2:34" ht="15.75" x14ac:dyDescent="0.2">
      <c r="B59" s="30"/>
      <c r="C59" s="29" t="s">
        <v>100</v>
      </c>
      <c r="F59" s="60">
        <v>0</v>
      </c>
      <c r="Q59" s="31"/>
      <c r="S59" s="30"/>
      <c r="T59" s="29" t="s">
        <v>101</v>
      </c>
      <c r="AB59" s="61">
        <v>0</v>
      </c>
      <c r="AH59" s="31"/>
    </row>
    <row r="60" spans="2:34" ht="15.75" x14ac:dyDescent="0.2">
      <c r="B60" s="30"/>
      <c r="C60" s="29" t="s">
        <v>102</v>
      </c>
      <c r="F60" s="60">
        <v>0.16666666666666666</v>
      </c>
      <c r="Q60" s="31"/>
      <c r="S60" s="30"/>
      <c r="T60" s="29" t="s">
        <v>103</v>
      </c>
      <c r="AB60" s="61">
        <v>0</v>
      </c>
      <c r="AH60" s="31"/>
    </row>
    <row r="61" spans="2:34" ht="15.75" x14ac:dyDescent="0.2"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4"/>
      <c r="S61" s="32"/>
      <c r="T61" s="29" t="s">
        <v>104</v>
      </c>
      <c r="U61" s="33"/>
      <c r="V61" s="33"/>
      <c r="W61" s="33"/>
      <c r="X61" s="33"/>
      <c r="Y61" s="33"/>
      <c r="Z61" s="33"/>
      <c r="AA61" s="33"/>
      <c r="AB61" s="61">
        <v>0</v>
      </c>
      <c r="AC61" s="33"/>
      <c r="AD61" s="33"/>
      <c r="AE61" s="33"/>
      <c r="AF61" s="33"/>
      <c r="AG61" s="33"/>
      <c r="AH61" s="34"/>
    </row>
    <row r="62" spans="2:34" x14ac:dyDescent="0.2"/>
    <row r="63" spans="2:34" ht="23.25" x14ac:dyDescent="0.2">
      <c r="B63" s="148" t="s">
        <v>105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50"/>
      <c r="Q63" s="59">
        <v>0</v>
      </c>
      <c r="S63" s="151" t="s">
        <v>106</v>
      </c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3"/>
      <c r="AH63" s="59">
        <v>0</v>
      </c>
    </row>
    <row r="64" spans="2:34" ht="240" customHeight="1" x14ac:dyDescent="0.2">
      <c r="B64" s="154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6"/>
      <c r="S64" s="154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6"/>
    </row>
    <row r="65" spans="2:34" x14ac:dyDescent="0.2">
      <c r="B65" s="30"/>
      <c r="Q65" s="31"/>
      <c r="S65" s="30"/>
      <c r="T65" s="145"/>
      <c r="U65" s="145"/>
      <c r="AH65" s="31"/>
    </row>
    <row r="66" spans="2:34" x14ac:dyDescent="0.2">
      <c r="B66" s="30"/>
      <c r="C66" s="145" t="s">
        <v>76</v>
      </c>
      <c r="D66" s="145"/>
      <c r="Q66" s="31"/>
      <c r="S66" s="30"/>
      <c r="T66" s="145" t="s">
        <v>76</v>
      </c>
      <c r="U66" s="145"/>
      <c r="AH66" s="31"/>
    </row>
    <row r="67" spans="2:34" ht="15.75" x14ac:dyDescent="0.2">
      <c r="B67" s="30"/>
      <c r="C67" s="29" t="s">
        <v>107</v>
      </c>
      <c r="H67" s="92">
        <v>0</v>
      </c>
      <c r="Q67" s="31"/>
      <c r="S67" s="30"/>
      <c r="T67" s="29" t="s">
        <v>108</v>
      </c>
      <c r="Y67" s="60">
        <v>0</v>
      </c>
      <c r="AH67" s="31"/>
    </row>
    <row r="68" spans="2:34" ht="15.75" x14ac:dyDescent="0.2">
      <c r="B68" s="30"/>
      <c r="C68" s="29" t="s">
        <v>109</v>
      </c>
      <c r="H68" s="60">
        <v>1</v>
      </c>
      <c r="Q68" s="31"/>
      <c r="S68" s="30"/>
      <c r="T68" s="29" t="s">
        <v>110</v>
      </c>
      <c r="Y68" s="61">
        <v>0</v>
      </c>
      <c r="AH68" s="31"/>
    </row>
    <row r="69" spans="2:34" ht="15.75" x14ac:dyDescent="0.2">
      <c r="B69" s="30"/>
      <c r="C69" s="29" t="s">
        <v>111</v>
      </c>
      <c r="H69" s="60">
        <v>0</v>
      </c>
      <c r="Q69" s="31"/>
      <c r="S69" s="30"/>
      <c r="T69" s="29" t="s">
        <v>112</v>
      </c>
      <c r="Y69" s="61">
        <v>0</v>
      </c>
      <c r="AH69" s="31"/>
    </row>
    <row r="70" spans="2:34" x14ac:dyDescent="0.2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4"/>
      <c r="S70" s="32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4"/>
    </row>
    <row r="71" spans="2:34" x14ac:dyDescent="0.2"/>
    <row r="72" spans="2:34" x14ac:dyDescent="0.2"/>
    <row r="73" spans="2:34" ht="40.5" customHeight="1" x14ac:dyDescent="0.2"/>
    <row r="74" spans="2:34" x14ac:dyDescent="0.2"/>
    <row r="75" spans="2:34" x14ac:dyDescent="0.2"/>
    <row r="76" spans="2:34" ht="18" x14ac:dyDescent="0.2">
      <c r="M76" s="146" t="s">
        <v>113</v>
      </c>
      <c r="N76" s="146"/>
      <c r="O76" s="146"/>
      <c r="P76" s="146"/>
      <c r="Q76" s="146"/>
      <c r="R76" s="146"/>
      <c r="S76" s="146"/>
      <c r="T76" s="146"/>
      <c r="U76" s="146"/>
      <c r="V76" s="146"/>
      <c r="W76" s="146"/>
    </row>
    <row r="77" spans="2:34" ht="18" x14ac:dyDescent="0.2">
      <c r="M77" s="147" t="s">
        <v>114</v>
      </c>
      <c r="N77" s="147"/>
      <c r="O77" s="147"/>
      <c r="P77" s="147"/>
      <c r="Q77" s="147"/>
      <c r="R77" s="147"/>
      <c r="S77" s="147"/>
      <c r="T77" s="147"/>
      <c r="U77" s="147"/>
      <c r="V77" s="147"/>
      <c r="W77" s="147"/>
    </row>
    <row r="78" spans="2:34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</sheetData>
  <mergeCells count="43">
    <mergeCell ref="B2:E4"/>
    <mergeCell ref="F2:AE2"/>
    <mergeCell ref="AF2:AH4"/>
    <mergeCell ref="F3:AE3"/>
    <mergeCell ref="F4:M4"/>
    <mergeCell ref="N4:U4"/>
    <mergeCell ref="V4:AE4"/>
    <mergeCell ref="B5:AH5"/>
    <mergeCell ref="B6:E6"/>
    <mergeCell ref="F6:L6"/>
    <mergeCell ref="N6:Q6"/>
    <mergeCell ref="R6:U6"/>
    <mergeCell ref="W6:Y6"/>
    <mergeCell ref="Z6:AA6"/>
    <mergeCell ref="B8:AG8"/>
    <mergeCell ref="AD29:AF29"/>
    <mergeCell ref="B34:P34"/>
    <mergeCell ref="S34:AG34"/>
    <mergeCell ref="B35:Q35"/>
    <mergeCell ref="S35:AH35"/>
    <mergeCell ref="T36:U36"/>
    <mergeCell ref="C38:D38"/>
    <mergeCell ref="B43:P43"/>
    <mergeCell ref="S43:AG43"/>
    <mergeCell ref="B44:Q44"/>
    <mergeCell ref="S44:AH44"/>
    <mergeCell ref="C46:D46"/>
    <mergeCell ref="T46:U46"/>
    <mergeCell ref="B52:P52"/>
    <mergeCell ref="S52:AG52"/>
    <mergeCell ref="B53:Q53"/>
    <mergeCell ref="S53:AH53"/>
    <mergeCell ref="T54:U54"/>
    <mergeCell ref="C55:D55"/>
    <mergeCell ref="B63:P63"/>
    <mergeCell ref="S63:AG63"/>
    <mergeCell ref="B64:Q64"/>
    <mergeCell ref="S64:AH64"/>
    <mergeCell ref="T65:U65"/>
    <mergeCell ref="C66:D66"/>
    <mergeCell ref="T66:U66"/>
    <mergeCell ref="M76:W76"/>
    <mergeCell ref="M77:W77"/>
  </mergeCells>
  <conditionalFormatting sqref="F39:F40">
    <cfRule type="cellIs" dxfId="84" priority="70" operator="greaterThanOrEqual">
      <formula>90%</formula>
    </cfRule>
    <cfRule type="cellIs" dxfId="83" priority="69" operator="lessThan">
      <formula>90%</formula>
    </cfRule>
    <cfRule type="cellIs" dxfId="82" priority="67" operator="lessThan">
      <formula>50%</formula>
    </cfRule>
    <cfRule type="cellIs" dxfId="81" priority="66" operator="equal">
      <formula>""</formula>
    </cfRule>
    <cfRule type="cellIs" dxfId="80" priority="68" operator="lessThanOrEqual">
      <formula>70%</formula>
    </cfRule>
  </conditionalFormatting>
  <conditionalFormatting sqref="F56:F60">
    <cfRule type="cellIs" dxfId="79" priority="26" operator="equal">
      <formula>""</formula>
    </cfRule>
    <cfRule type="cellIs" dxfId="78" priority="27" operator="lessThan">
      <formula>50%</formula>
    </cfRule>
    <cfRule type="cellIs" dxfId="77" priority="28" operator="lessThanOrEqual">
      <formula>70%</formula>
    </cfRule>
    <cfRule type="cellIs" dxfId="76" priority="30" operator="greaterThanOrEqual">
      <formula>90%</formula>
    </cfRule>
    <cfRule type="cellIs" dxfId="75" priority="29" operator="lessThan">
      <formula>90%</formula>
    </cfRule>
  </conditionalFormatting>
  <conditionalFormatting sqref="H67:H69">
    <cfRule type="cellIs" dxfId="74" priority="7" operator="lessThan">
      <formula>50%</formula>
    </cfRule>
    <cfRule type="cellIs" dxfId="73" priority="6" operator="equal">
      <formula>""</formula>
    </cfRule>
    <cfRule type="cellIs" dxfId="72" priority="8" operator="lessThanOrEqual">
      <formula>70%</formula>
    </cfRule>
    <cfRule type="cellIs" dxfId="71" priority="9" operator="lessThan">
      <formula>90%</formula>
    </cfRule>
    <cfRule type="cellIs" dxfId="70" priority="10" operator="greaterThanOrEqual">
      <formula>90%</formula>
    </cfRule>
  </conditionalFormatting>
  <conditionalFormatting sqref="I47:I49">
    <cfRule type="cellIs" dxfId="69" priority="50" operator="greaterThanOrEqual">
      <formula>90%</formula>
    </cfRule>
    <cfRule type="cellIs" dxfId="68" priority="49" operator="lessThan">
      <formula>90%</formula>
    </cfRule>
    <cfRule type="cellIs" dxfId="67" priority="46" operator="equal">
      <formula>""</formula>
    </cfRule>
    <cfRule type="cellIs" dxfId="66" priority="48" operator="lessThanOrEqual">
      <formula>70%</formula>
    </cfRule>
    <cfRule type="cellIs" dxfId="65" priority="47" operator="lessThan">
      <formula>50%</formula>
    </cfRule>
  </conditionalFormatting>
  <conditionalFormatting sqref="Q34">
    <cfRule type="cellIs" dxfId="64" priority="83" operator="lessThanOrEqual">
      <formula>70%</formula>
    </cfRule>
    <cfRule type="cellIs" dxfId="63" priority="82" operator="lessThan">
      <formula>50%</formula>
    </cfRule>
    <cfRule type="cellIs" dxfId="62" priority="81" operator="equal">
      <formula>""</formula>
    </cfRule>
    <cfRule type="cellIs" dxfId="61" priority="84" operator="lessThan">
      <formula>90%</formula>
    </cfRule>
    <cfRule type="cellIs" dxfId="60" priority="85" operator="greaterThanOrEqual">
      <formula>90%</formula>
    </cfRule>
  </conditionalFormatting>
  <conditionalFormatting sqref="Q43">
    <cfRule type="cellIs" dxfId="59" priority="60" operator="greaterThanOrEqual">
      <formula>90%</formula>
    </cfRule>
    <cfRule type="cellIs" dxfId="58" priority="57" operator="lessThan">
      <formula>50%</formula>
    </cfRule>
    <cfRule type="cellIs" dxfId="57" priority="56" operator="equal">
      <formula>""</formula>
    </cfRule>
    <cfRule type="cellIs" dxfId="56" priority="58" operator="lessThanOrEqual">
      <formula>70%</formula>
    </cfRule>
    <cfRule type="cellIs" dxfId="55" priority="59" operator="lessThan">
      <formula>90%</formula>
    </cfRule>
  </conditionalFormatting>
  <conditionalFormatting sqref="Q52">
    <cfRule type="cellIs" dxfId="54" priority="36" operator="equal">
      <formula>""</formula>
    </cfRule>
    <cfRule type="cellIs" dxfId="53" priority="37" operator="lessThan">
      <formula>50%</formula>
    </cfRule>
    <cfRule type="cellIs" dxfId="52" priority="38" operator="lessThanOrEqual">
      <formula>70%</formula>
    </cfRule>
    <cfRule type="cellIs" dxfId="51" priority="40" operator="greaterThanOrEqual">
      <formula>90%</formula>
    </cfRule>
    <cfRule type="cellIs" dxfId="50" priority="39" operator="lessThan">
      <formula>90%</formula>
    </cfRule>
  </conditionalFormatting>
  <conditionalFormatting sqref="Q63">
    <cfRule type="cellIs" dxfId="49" priority="20" operator="greaterThanOrEqual">
      <formula>90%</formula>
    </cfRule>
    <cfRule type="cellIs" dxfId="48" priority="19" operator="lessThan">
      <formula>90%</formula>
    </cfRule>
    <cfRule type="cellIs" dxfId="47" priority="18" operator="lessThanOrEqual">
      <formula>70%</formula>
    </cfRule>
    <cfRule type="cellIs" dxfId="46" priority="17" operator="lessThan">
      <formula>50%</formula>
    </cfRule>
    <cfRule type="cellIs" dxfId="45" priority="16" operator="equal">
      <formula>""</formula>
    </cfRule>
  </conditionalFormatting>
  <conditionalFormatting sqref="Y67:Y69">
    <cfRule type="cellIs" dxfId="44" priority="2" operator="lessThan">
      <formula>50%</formula>
    </cfRule>
    <cfRule type="cellIs" dxfId="43" priority="1" operator="equal">
      <formula>""</formula>
    </cfRule>
    <cfRule type="cellIs" dxfId="42" priority="5" operator="greaterThanOrEqual">
      <formula>90%</formula>
    </cfRule>
    <cfRule type="cellIs" dxfId="41" priority="4" operator="lessThan">
      <formula>90%</formula>
    </cfRule>
    <cfRule type="cellIs" dxfId="40" priority="3" operator="lessThanOrEqual">
      <formula>70%</formula>
    </cfRule>
  </conditionalFormatting>
  <conditionalFormatting sqref="Z47:Z49">
    <cfRule type="cellIs" dxfId="39" priority="43" operator="lessThanOrEqual">
      <formula>70%</formula>
    </cfRule>
    <cfRule type="cellIs" dxfId="38" priority="45" operator="greaterThanOrEqual">
      <formula>90%</formula>
    </cfRule>
    <cfRule type="cellIs" dxfId="37" priority="44" operator="lessThan">
      <formula>90%</formula>
    </cfRule>
    <cfRule type="cellIs" dxfId="36" priority="42" operator="lessThan">
      <formula>50%</formula>
    </cfRule>
    <cfRule type="cellIs" dxfId="35" priority="41" operator="equal">
      <formula>""</formula>
    </cfRule>
  </conditionalFormatting>
  <conditionalFormatting sqref="AB37:AB40">
    <cfRule type="cellIs" dxfId="34" priority="61" operator="equal">
      <formula>""</formula>
    </cfRule>
    <cfRule type="cellIs" dxfId="33" priority="63" operator="lessThanOrEqual">
      <formula>70%</formula>
    </cfRule>
    <cfRule type="cellIs" dxfId="32" priority="64" operator="lessThan">
      <formula>90%</formula>
    </cfRule>
    <cfRule type="cellIs" dxfId="31" priority="65" operator="greaterThanOrEqual">
      <formula>90%</formula>
    </cfRule>
    <cfRule type="cellIs" dxfId="30" priority="62" operator="lessThan">
      <formula>50%</formula>
    </cfRule>
  </conditionalFormatting>
  <conditionalFormatting sqref="AB55:AB61">
    <cfRule type="cellIs" dxfId="29" priority="24" operator="lessThan">
      <formula>90%</formula>
    </cfRule>
    <cfRule type="cellIs" dxfId="28" priority="25" operator="greaterThanOrEqual">
      <formula>90%</formula>
    </cfRule>
    <cfRule type="cellIs" dxfId="27" priority="21" operator="equal">
      <formula>""</formula>
    </cfRule>
    <cfRule type="cellIs" dxfId="26" priority="22" operator="lessThan">
      <formula>50%</formula>
    </cfRule>
    <cfRule type="cellIs" dxfId="25" priority="23" operator="lessThanOrEqual">
      <formula>70%</formula>
    </cfRule>
  </conditionalFormatting>
  <conditionalFormatting sqref="AH8">
    <cfRule type="cellIs" dxfId="24" priority="71" operator="equal">
      <formula>""</formula>
    </cfRule>
    <cfRule type="cellIs" dxfId="23" priority="72" operator="lessThan">
      <formula>50%</formula>
    </cfRule>
    <cfRule type="cellIs" dxfId="22" priority="73" operator="lessThanOrEqual">
      <formula>70%</formula>
    </cfRule>
    <cfRule type="cellIs" dxfId="21" priority="74" operator="lessThan">
      <formula>90%</formula>
    </cfRule>
    <cfRule type="cellIs" dxfId="20" priority="75" operator="greaterThanOrEqual">
      <formula>90%</formula>
    </cfRule>
  </conditionalFormatting>
  <conditionalFormatting sqref="AH34">
    <cfRule type="cellIs" dxfId="19" priority="76" operator="equal">
      <formula>""</formula>
    </cfRule>
    <cfRule type="cellIs" dxfId="18" priority="77" operator="lessThan">
      <formula>50%</formula>
    </cfRule>
    <cfRule type="cellIs" dxfId="17" priority="78" operator="lessThanOrEqual">
      <formula>70%</formula>
    </cfRule>
    <cfRule type="cellIs" dxfId="16" priority="79" operator="lessThan">
      <formula>90%</formula>
    </cfRule>
    <cfRule type="cellIs" dxfId="15" priority="80" operator="greaterThanOrEqual">
      <formula>90%</formula>
    </cfRule>
  </conditionalFormatting>
  <conditionalFormatting sqref="AH43">
    <cfRule type="cellIs" dxfId="14" priority="51" operator="equal">
      <formula>""</formula>
    </cfRule>
    <cfRule type="cellIs" dxfId="13" priority="52" operator="lessThan">
      <formula>50%</formula>
    </cfRule>
    <cfRule type="cellIs" dxfId="12" priority="54" operator="lessThan">
      <formula>90%</formula>
    </cfRule>
    <cfRule type="cellIs" dxfId="11" priority="55" operator="greaterThanOrEqual">
      <formula>90%</formula>
    </cfRule>
    <cfRule type="cellIs" dxfId="10" priority="53" operator="lessThanOrEqual">
      <formula>70%</formula>
    </cfRule>
  </conditionalFormatting>
  <conditionalFormatting sqref="AH52">
    <cfRule type="cellIs" dxfId="9" priority="31" operator="equal">
      <formula>""</formula>
    </cfRule>
    <cfRule type="cellIs" dxfId="8" priority="33" operator="lessThanOrEqual">
      <formula>70%</formula>
    </cfRule>
    <cfRule type="cellIs" dxfId="7" priority="35" operator="greaterThanOrEqual">
      <formula>90%</formula>
    </cfRule>
    <cfRule type="cellIs" dxfId="6" priority="34" operator="lessThan">
      <formula>90%</formula>
    </cfRule>
    <cfRule type="cellIs" dxfId="5" priority="32" operator="lessThan">
      <formula>50%</formula>
    </cfRule>
  </conditionalFormatting>
  <conditionalFormatting sqref="AH63">
    <cfRule type="cellIs" dxfId="4" priority="11" operator="equal">
      <formula>""</formula>
    </cfRule>
    <cfRule type="cellIs" dxfId="3" priority="15" operator="greaterThanOrEqual">
      <formula>90%</formula>
    </cfRule>
    <cfRule type="cellIs" dxfId="2" priority="14" operator="lessThan">
      <formula>90%</formula>
    </cfRule>
    <cfRule type="cellIs" dxfId="1" priority="13" operator="lessThanOrEqual">
      <formula>70%</formula>
    </cfRule>
    <cfRule type="cellIs" dxfId="0" priority="12" operator="lessThan">
      <formula>50%</formula>
    </cfRule>
  </conditionalFormatting>
  <pageMargins left="0.39370078740157483" right="0.39370078740157483" top="0.39370078740157483" bottom="0.39370078740157483" header="0.31496062992125984" footer="0.31496062992125984"/>
  <pageSetup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5C04-1D32-45B7-BD6B-58CC7318C1EA}">
  <dimension ref="A1:I14"/>
  <sheetViews>
    <sheetView showGridLines="0" workbookViewId="0">
      <selection activeCell="E10" sqref="E10:G10"/>
    </sheetView>
  </sheetViews>
  <sheetFormatPr baseColWidth="10" defaultColWidth="0" defaultRowHeight="14.25" customHeight="1" zeroHeight="1" x14ac:dyDescent="0.2"/>
  <cols>
    <col min="1" max="1" width="1.7109375" style="82" customWidth="1"/>
    <col min="2" max="2" width="18.28515625" style="82" customWidth="1"/>
    <col min="3" max="4" width="16" style="82" customWidth="1"/>
    <col min="5" max="5" width="18.28515625" style="82" customWidth="1"/>
    <col min="6" max="7" width="10.7109375" style="82" customWidth="1"/>
    <col min="8" max="8" width="23.42578125" style="82" customWidth="1"/>
    <col min="9" max="9" width="2.28515625" style="82" customWidth="1"/>
    <col min="10" max="16384" width="11.42578125" style="82" hidden="1"/>
  </cols>
  <sheetData>
    <row r="1" spans="2:8" ht="7.5" customHeight="1" x14ac:dyDescent="0.2"/>
    <row r="2" spans="2:8" ht="35.25" customHeight="1" x14ac:dyDescent="0.2">
      <c r="B2" s="175" t="e" vm="1">
        <v>#VALUE!</v>
      </c>
      <c r="C2" s="175" t="str">
        <f>+'Plan de trabajo'!$I$2</f>
        <v>CRONOGRAMA DE MANTENIMIENTO PREVENTIVO VEHÍCULOS</v>
      </c>
      <c r="D2" s="175"/>
      <c r="E2" s="175"/>
      <c r="F2" s="175"/>
      <c r="G2" s="175"/>
      <c r="H2" s="83" t="str">
        <f>+'Plan de trabajo'!$DK$2</f>
        <v>CÓDIGO: GOP-CAV-FR-18</v>
      </c>
    </row>
    <row r="3" spans="2:8" ht="35.25" customHeight="1" x14ac:dyDescent="0.2">
      <c r="B3" s="175"/>
      <c r="C3" s="175" t="str">
        <f>+'Plan de trabajo'!$I$3</f>
        <v>GESTIÓN DE CAPACITACIONES</v>
      </c>
      <c r="D3" s="175"/>
      <c r="E3" s="175"/>
      <c r="F3" s="175" t="str">
        <f>+'Plan de trabajo'!$BZ$3</f>
        <v xml:space="preserve">VERSIÓN: 01	</v>
      </c>
      <c r="G3" s="175"/>
      <c r="H3" s="93" t="str">
        <f>+'Plan de trabajo'!$DK$3</f>
        <v>FECHA: 06/03/2025</v>
      </c>
    </row>
    <row r="4" spans="2:8" ht="10.15" customHeight="1" x14ac:dyDescent="0.2"/>
    <row r="5" spans="2:8" ht="7.5" customHeight="1" x14ac:dyDescent="0.2">
      <c r="B5" s="176" t="s">
        <v>115</v>
      </c>
      <c r="C5" s="176"/>
      <c r="D5" s="176"/>
      <c r="E5" s="176"/>
      <c r="F5" s="176"/>
      <c r="G5" s="176"/>
      <c r="H5" s="176"/>
    </row>
    <row r="6" spans="2:8" ht="7.5" customHeight="1" x14ac:dyDescent="0.2">
      <c r="B6" s="176"/>
      <c r="C6" s="176"/>
      <c r="D6" s="176"/>
      <c r="E6" s="176"/>
      <c r="F6" s="176"/>
      <c r="G6" s="176"/>
      <c r="H6" s="176"/>
    </row>
    <row r="7" spans="2:8" ht="7.5" customHeight="1" x14ac:dyDescent="0.2">
      <c r="B7" s="176"/>
      <c r="C7" s="176"/>
      <c r="D7" s="176"/>
      <c r="E7" s="176"/>
      <c r="F7" s="176"/>
      <c r="G7" s="176"/>
      <c r="H7" s="176"/>
    </row>
    <row r="8" spans="2:8" ht="15" customHeight="1" x14ac:dyDescent="0.2">
      <c r="B8" s="177" t="s">
        <v>117</v>
      </c>
      <c r="C8" s="178" t="s">
        <v>116</v>
      </c>
      <c r="D8" s="179"/>
      <c r="E8" s="177" t="s">
        <v>120</v>
      </c>
      <c r="F8" s="177"/>
      <c r="G8" s="177"/>
      <c r="H8" s="177" t="s">
        <v>118</v>
      </c>
    </row>
    <row r="9" spans="2:8" ht="15" customHeight="1" x14ac:dyDescent="0.2">
      <c r="B9" s="177"/>
      <c r="C9" s="180"/>
      <c r="D9" s="181"/>
      <c r="E9" s="177"/>
      <c r="F9" s="177"/>
      <c r="G9" s="177"/>
      <c r="H9" s="177"/>
    </row>
    <row r="10" spans="2:8" x14ac:dyDescent="0.2">
      <c r="B10" s="94">
        <v>45722</v>
      </c>
      <c r="C10" s="182">
        <v>1</v>
      </c>
      <c r="D10" s="183"/>
      <c r="E10" s="174" t="s">
        <v>119</v>
      </c>
      <c r="F10" s="174"/>
      <c r="G10" s="174"/>
      <c r="H10" s="84" t="s">
        <v>129</v>
      </c>
    </row>
    <row r="11" spans="2:8" x14ac:dyDescent="0.2">
      <c r="B11" s="84"/>
      <c r="C11" s="182"/>
      <c r="D11" s="183"/>
      <c r="E11" s="174"/>
      <c r="F11" s="174"/>
      <c r="G11" s="174"/>
      <c r="H11" s="84"/>
    </row>
    <row r="12" spans="2:8" ht="10.15" customHeight="1" x14ac:dyDescent="0.2"/>
    <row r="13" spans="2:8" ht="3" customHeight="1" x14ac:dyDescent="0.2"/>
    <row r="14" spans="2:8" ht="3" customHeight="1" x14ac:dyDescent="0.2"/>
  </sheetData>
  <mergeCells count="13">
    <mergeCell ref="E10:G10"/>
    <mergeCell ref="E11:G11"/>
    <mergeCell ref="B2:B3"/>
    <mergeCell ref="F3:G3"/>
    <mergeCell ref="B5:H7"/>
    <mergeCell ref="B8:B9"/>
    <mergeCell ref="E8:G9"/>
    <mergeCell ref="H8:H9"/>
    <mergeCell ref="C2:G2"/>
    <mergeCell ref="C3:E3"/>
    <mergeCell ref="C8:D9"/>
    <mergeCell ref="C10:D10"/>
    <mergeCell ref="C11:D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Estado xmlns="48fe396f-4985-48b3-ada7-d34e562d0ed8" xsi:nil="true"/>
    <_ip_UnifiedCompliancePolicyUIAction xmlns="http://schemas.microsoft.com/sharepoint/v3" xsi:nil="true"/>
    <_ip_UnifiedCompliancePolicyProperties xmlns="http://schemas.microsoft.com/sharepoint/v3" xsi:nil="true"/>
    <TaxCatchAll xmlns="9be40808-8dc2-4453-b1be-ae6623873acf" xsi:nil="true"/>
    <lcf76f155ced4ddcb4097134ff3c332f xmlns="48fe396f-4985-48b3-ada7-d34e562d0e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D82FDAA96DB34ABF1317C093F5F00C" ma:contentTypeVersion="24" ma:contentTypeDescription="Crear nuevo documento." ma:contentTypeScope="" ma:versionID="0cb139d2aac628d3584dde96b3ff0071">
  <xsd:schema xmlns:xsd="http://www.w3.org/2001/XMLSchema" xmlns:xs="http://www.w3.org/2001/XMLSchema" xmlns:p="http://schemas.microsoft.com/office/2006/metadata/properties" xmlns:ns1="http://schemas.microsoft.com/sharepoint/v3" xmlns:ns2="48fe396f-4985-48b3-ada7-d34e562d0ed8" xmlns:ns3="9be40808-8dc2-4453-b1be-ae6623873acf" targetNamespace="http://schemas.microsoft.com/office/2006/metadata/properties" ma:root="true" ma:fieldsID="729e8836062295e11f44296eb0e80f3a" ns1:_="" ns2:_="" ns3:_="">
    <xsd:import namespace="http://schemas.microsoft.com/sharepoint/v3"/>
    <xsd:import namespace="48fe396f-4985-48b3-ada7-d34e562d0ed8"/>
    <xsd:import namespace="9be40808-8dc2-4453-b1be-ae6623873acf"/>
    <xsd:element name="properties">
      <xsd:complexType>
        <xsd:sequence>
          <xsd:element name="documentManagement">
            <xsd:complexType>
              <xsd:all>
                <xsd:element ref="ns2:Esta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e396f-4985-48b3-ada7-d34e562d0ed8" elementFormDefault="qualified">
    <xsd:import namespace="http://schemas.microsoft.com/office/2006/documentManagement/types"/>
    <xsd:import namespace="http://schemas.microsoft.com/office/infopath/2007/PartnerControls"/>
    <xsd:element name="Estado" ma:index="2" nillable="true" ma:displayName="Estado" ma:internalName="Estado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48ecd5d-fb9d-40ef-8475-56a9c8c3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0808-8dc2-4453-b1be-ae6623873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a14a5c4-cd10-4fa6-9d94-522ea8131f2a}" ma:internalName="TaxCatchAll" ma:showField="CatchAllData" ma:web="9be40808-8dc2-4453-b1be-ae6623873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D0381F-0853-4D8A-B621-7E9948525DEA}">
  <ds:schemaRefs>
    <ds:schemaRef ds:uri="http://schemas.microsoft.com/office/2006/metadata/properties"/>
    <ds:schemaRef ds:uri="48fe396f-4985-48b3-ada7-d34e562d0ed8"/>
    <ds:schemaRef ds:uri="http://schemas.microsoft.com/sharepoint/v3"/>
    <ds:schemaRef ds:uri="9be40808-8dc2-4453-b1be-ae6623873acf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44FFB8-274E-41BB-A10F-39045C3D7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fe396f-4985-48b3-ada7-d34e562d0ed8"/>
    <ds:schemaRef ds:uri="9be40808-8dc2-4453-b1be-ae6623873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419309-5732-47FF-A225-D386D1A14D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 de trabajo</vt:lpstr>
      <vt:lpstr>Curva S</vt:lpstr>
      <vt:lpstr>Informe</vt:lpstr>
      <vt:lpstr>Control de cambios</vt:lpstr>
      <vt:lpstr>Informe!Área_de_impresión</vt:lpstr>
      <vt:lpstr>'Plan de trabajo'!Área_de_impresión</vt:lpstr>
      <vt:lpstr>Informe!radius</vt:lpstr>
      <vt:lpstr>'Plan de trabajo'!Títulos_a_imprimir</vt:lpstr>
    </vt:vector>
  </TitlesOfParts>
  <Manager/>
  <Company>Holding Consultamnts de Colombia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Operativo</dc:title>
  <dc:subject/>
  <dc:creator>Holding Consultants de Colombia;Consu</dc:creator>
  <cp:keywords/>
  <dc:description/>
  <cp:lastModifiedBy>Coordinador SIG</cp:lastModifiedBy>
  <cp:revision/>
  <dcterms:created xsi:type="dcterms:W3CDTF">2007-01-22T18:16:59Z</dcterms:created>
  <dcterms:modified xsi:type="dcterms:W3CDTF">2025-03-06T15:47:37Z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0x0101005ED82FDAA96DB34ABF1317C093F5F00C</vt:lpwstr>
  </property>
  <property fmtid="{D5CDD505-2E9C-101B-9397-08002B2CF9AE}" pid="3" name="Order">
    <vt:r8>400</vt:r8>
  </property>
  <property fmtid="{D5CDD505-2E9C-101B-9397-08002B2CF9AE}" pid="4" name="TemplateUrl">
    <vt:lpwstr/>
  </property>
  <property fmtid="{D5CDD505-2E9C-101B-9397-08002B2CF9AE}" pid="5" name="_CopySource">
    <vt:lpwstr>https://nuestragestionvirtual/ved/scdo/Plan de trabajo/PLAN DISCIPLINA OPERATIVA 2012.XLSX</vt:lpwstr>
  </property>
  <property fmtid="{D5CDD505-2E9C-101B-9397-08002B2CF9AE}" pid="6" name="xd_ProgID">
    <vt:lpwstr/>
  </property>
  <property fmtid="{D5CDD505-2E9C-101B-9397-08002B2CF9AE}" pid="7" name="MediaServiceImageTags">
    <vt:lpwstr/>
  </property>
</Properties>
</file>