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holdingconsultantscolombia.sharepoint.com/sites/HCC/Documentos compartidos/HC/2.2 GOP/03. Formatos/2. Capacitación/CAV/"/>
    </mc:Choice>
  </mc:AlternateContent>
  <xr:revisionPtr revIDLastSave="208" documentId="13_ncr:1_{4641734F-2112-46D2-AB6D-5332E58C2E4F}" xr6:coauthVersionLast="47" xr6:coauthVersionMax="47" xr10:uidLastSave="{129C5442-CBB6-4B41-A777-1DADB9C50A5F}"/>
  <bookViews>
    <workbookView xWindow="-120" yWindow="-120" windowWidth="29040" windowHeight="15840" tabRatio="477" activeTab="1" xr2:uid="{00000000-000D-0000-FFFF-FFFF00000000}"/>
  </bookViews>
  <sheets>
    <sheet name="Tabla" sheetId="3" r:id="rId1"/>
    <sheet name="Ident y Valor Pelig" sheetId="2" r:id="rId2"/>
    <sheet name="Control de cambios" sheetId="7" r:id="rId3"/>
    <sheet name="Lista de controles" sheetId="8" state="hidden" r:id="rId4"/>
    <sheet name="Acciones" sheetId="10" state="hidden" r:id="rId5"/>
  </sheets>
  <definedNames>
    <definedName name="_xlnm._FilterDatabase" localSheetId="1" hidden="1">'Ident y Valor Pelig'!$B$9:$AK$88</definedName>
    <definedName name="_xlnm.Print_Area" localSheetId="1">'Ident y Valor Pelig'!$A$1:$AM$98</definedName>
    <definedName name="Biológico">Tabla!$C$7:$C$14</definedName>
    <definedName name="Biomecánicos">Tabla!$G$7:$G$10</definedName>
    <definedName name="Condiciones_de_seguridad">Tabla!$H$7:$H$14</definedName>
    <definedName name="Fenómenos_naturales">Tabla!$I$7:$I$12</definedName>
    <definedName name="Físico">Tabla!$D$7:$D$13</definedName>
    <definedName name="Peligros">#REF!</definedName>
    <definedName name="Psicosocial">Tabla!$F$7:$F$12</definedName>
    <definedName name="Químico">Tabla!$E$7:$E$12</definedName>
    <definedName name="_xlnm.Print_Titles" localSheetId="1">'Ident y Valor Pelig'!$1:$9</definedName>
    <definedName name="Z_0582C207_A98C_4C2B_931A_520855323CEB_.wvu.Cols" localSheetId="1" hidden="1">'Ident y Valor Pelig'!#REF!</definedName>
    <definedName name="Z_0582C207_A98C_4C2B_931A_520855323CEB_.wvu.Cols" localSheetId="0" hidden="1">Tabla!$K:$XFD</definedName>
    <definedName name="Z_0582C207_A98C_4C2B_931A_520855323CEB_.wvu.FilterData" localSheetId="1" hidden="1">'Ident y Valor Pelig'!#REF!</definedName>
    <definedName name="Z_0582C207_A98C_4C2B_931A_520855323CEB_.wvu.PrintArea" localSheetId="1" hidden="1">'Ident y Valor Pelig'!$A$1:$AM$43</definedName>
    <definedName name="Z_0582C207_A98C_4C2B_931A_520855323CEB_.wvu.Rows" localSheetId="1" hidden="1">'Ident y Valor Pelig'!#REF!,'Ident y Valor Pelig'!#REF!</definedName>
    <definedName name="Z_0582C207_A98C_4C2B_931A_520855323CEB_.wvu.Rows" localSheetId="0" hidden="1">Tabla!$21:$1048576,Tabla!$16:$19</definedName>
    <definedName name="Z_81BF2C7B_2481_4B16_A4B9_698C9E6DD843_.wvu.Cols" localSheetId="1" hidden="1">'Ident y Valor Pelig'!#REF!</definedName>
    <definedName name="Z_81BF2C7B_2481_4B16_A4B9_698C9E6DD843_.wvu.Cols" localSheetId="0" hidden="1">Tabla!$K:$XFD</definedName>
    <definedName name="Z_81BF2C7B_2481_4B16_A4B9_698C9E6DD843_.wvu.FilterData" localSheetId="1" hidden="1">'Ident y Valor Pelig'!#REF!</definedName>
    <definedName name="Z_81BF2C7B_2481_4B16_A4B9_698C9E6DD843_.wvu.PrintArea" localSheetId="1" hidden="1">'Ident y Valor Pelig'!$A$1:$AM$43</definedName>
    <definedName name="Z_81BF2C7B_2481_4B16_A4B9_698C9E6DD843_.wvu.Rows" localSheetId="1" hidden="1">'Ident y Valor Pelig'!#REF!,'Ident y Valor Pelig'!#REF!</definedName>
    <definedName name="Z_81BF2C7B_2481_4B16_A4B9_698C9E6DD843_.wvu.Rows" localSheetId="0" hidden="1">Tabla!$21:$1048576,Tabla!$16:$19</definedName>
  </definedNames>
  <calcPr calcId="191028"/>
  <customWorkbookViews>
    <customWorkbookView name="HOLDING CONSULTANTS - Vista personalizada" guid="{0582C207-A98C-4C2B-931A-520855323CEB}" mergeInterval="0" personalView="1" maximized="1" xWindow="-8" yWindow="-8" windowWidth="1936" windowHeight="1056" activeSheetId="2"/>
    <customWorkbookView name="Comercial - Vista personalizada" guid="{81BF2C7B-2481-4B16-A4B9-698C9E6DD843}" mergeInterval="0" personalView="1" maximized="1" xWindow="-8" yWindow="-8" windowWidth="1456" windowHeight="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7" i="2" l="1"/>
  <c r="S10" i="2"/>
  <c r="P10" i="2"/>
  <c r="O15" i="2"/>
  <c r="O10" i="2"/>
  <c r="AL73" i="2"/>
  <c r="AL74" i="2"/>
  <c r="AL75" i="2"/>
  <c r="AL76" i="2"/>
  <c r="AL77" i="2"/>
  <c r="AL78" i="2"/>
  <c r="AL79" i="2"/>
  <c r="AL80" i="2"/>
  <c r="AL81" i="2"/>
  <c r="AL82" i="2"/>
  <c r="AL83" i="2"/>
  <c r="AL84" i="2"/>
  <c r="AL85" i="2"/>
  <c r="AL86" i="2"/>
  <c r="AL87" i="2"/>
  <c r="AL88" i="2"/>
  <c r="AL14" i="2"/>
  <c r="AL15" i="2"/>
  <c r="AL16"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8" i="2"/>
  <c r="AL59" i="2"/>
  <c r="AL60" i="2"/>
  <c r="AL61" i="2"/>
  <c r="AL62" i="2"/>
  <c r="AL63" i="2"/>
  <c r="AL64" i="2"/>
  <c r="AL65" i="2"/>
  <c r="AL66" i="2"/>
  <c r="AL67" i="2"/>
  <c r="AL68" i="2"/>
  <c r="AL69" i="2"/>
  <c r="AL70" i="2"/>
  <c r="AL71" i="2"/>
  <c r="AL72" i="2"/>
  <c r="Y79" i="2"/>
  <c r="X79" i="2"/>
  <c r="S79" i="2"/>
  <c r="R79" i="2"/>
  <c r="P79" i="2"/>
  <c r="O79" i="2"/>
  <c r="Y78" i="2"/>
  <c r="X78" i="2"/>
  <c r="S78" i="2"/>
  <c r="U78" i="2" s="1"/>
  <c r="R78" i="2"/>
  <c r="P78" i="2"/>
  <c r="O78" i="2"/>
  <c r="Y77" i="2"/>
  <c r="X77" i="2"/>
  <c r="S77" i="2"/>
  <c r="R77" i="2"/>
  <c r="P77" i="2"/>
  <c r="O77" i="2"/>
  <c r="Y76" i="2"/>
  <c r="X76" i="2"/>
  <c r="S76" i="2"/>
  <c r="R76" i="2"/>
  <c r="P76" i="2"/>
  <c r="O76" i="2"/>
  <c r="Y75" i="2"/>
  <c r="X75" i="2"/>
  <c r="S75" i="2"/>
  <c r="R75" i="2"/>
  <c r="P75" i="2"/>
  <c r="U75" i="2" s="1"/>
  <c r="O75" i="2"/>
  <c r="Y74" i="2"/>
  <c r="X74" i="2"/>
  <c r="S74" i="2"/>
  <c r="R74" i="2"/>
  <c r="P74" i="2"/>
  <c r="O74" i="2"/>
  <c r="Y73" i="2"/>
  <c r="X73" i="2"/>
  <c r="S73" i="2"/>
  <c r="R73" i="2"/>
  <c r="P73" i="2"/>
  <c r="O73" i="2"/>
  <c r="Y72" i="2"/>
  <c r="X72" i="2"/>
  <c r="S72" i="2"/>
  <c r="R72" i="2"/>
  <c r="P72" i="2"/>
  <c r="O72" i="2"/>
  <c r="Y71" i="2"/>
  <c r="X71" i="2"/>
  <c r="S71" i="2"/>
  <c r="R71" i="2"/>
  <c r="P71" i="2"/>
  <c r="U71" i="2" s="1"/>
  <c r="O71" i="2"/>
  <c r="X13" i="2"/>
  <c r="U72" i="2" l="1"/>
  <c r="T72" i="2" s="1"/>
  <c r="V72" i="2" s="1"/>
  <c r="U10" i="2"/>
  <c r="U76" i="2"/>
  <c r="Z76" i="2" s="1"/>
  <c r="AA76" i="2" s="1"/>
  <c r="AB76" i="2" s="1"/>
  <c r="U73" i="2"/>
  <c r="T73" i="2" s="1"/>
  <c r="V73" i="2" s="1"/>
  <c r="U77" i="2"/>
  <c r="T77" i="2" s="1"/>
  <c r="V77" i="2" s="1"/>
  <c r="U79" i="2"/>
  <c r="Z79" i="2" s="1"/>
  <c r="AA79" i="2" s="1"/>
  <c r="U74" i="2"/>
  <c r="Z74" i="2" s="1"/>
  <c r="AA74" i="2" s="1"/>
  <c r="Z73" i="2"/>
  <c r="AA73" i="2" s="1"/>
  <c r="AC76" i="2"/>
  <c r="Z78" i="2"/>
  <c r="AA78" i="2" s="1"/>
  <c r="T78" i="2"/>
  <c r="V78" i="2" s="1"/>
  <c r="Z75" i="2"/>
  <c r="AA75" i="2" s="1"/>
  <c r="T75" i="2"/>
  <c r="V75" i="2" s="1"/>
  <c r="Z77" i="2"/>
  <c r="AA77" i="2" s="1"/>
  <c r="Z71" i="2"/>
  <c r="AA71" i="2" s="1"/>
  <c r="T71" i="2"/>
  <c r="V71" i="2" s="1"/>
  <c r="T79" i="2"/>
  <c r="V79" i="2" s="1"/>
  <c r="T76" i="2"/>
  <c r="V76" i="2" s="1"/>
  <c r="Y70" i="2"/>
  <c r="X70" i="2"/>
  <c r="S70" i="2"/>
  <c r="R70" i="2"/>
  <c r="P70" i="2"/>
  <c r="O70" i="2"/>
  <c r="Y69" i="2"/>
  <c r="X69" i="2"/>
  <c r="S69" i="2"/>
  <c r="R69" i="2"/>
  <c r="P69" i="2"/>
  <c r="O69" i="2"/>
  <c r="Y68" i="2"/>
  <c r="X68" i="2"/>
  <c r="S68" i="2"/>
  <c r="R68" i="2"/>
  <c r="P68" i="2"/>
  <c r="O68" i="2"/>
  <c r="Y67" i="2"/>
  <c r="X67" i="2"/>
  <c r="S67" i="2"/>
  <c r="R67" i="2"/>
  <c r="P67" i="2"/>
  <c r="O67" i="2"/>
  <c r="Y66" i="2"/>
  <c r="X66" i="2"/>
  <c r="S66" i="2"/>
  <c r="R66" i="2"/>
  <c r="P66" i="2"/>
  <c r="O66" i="2"/>
  <c r="Y65" i="2"/>
  <c r="X65" i="2"/>
  <c r="S65" i="2"/>
  <c r="R65" i="2"/>
  <c r="P65" i="2"/>
  <c r="O65" i="2"/>
  <c r="Y64" i="2"/>
  <c r="X64" i="2"/>
  <c r="S64" i="2"/>
  <c r="R64" i="2"/>
  <c r="P64" i="2"/>
  <c r="O64" i="2"/>
  <c r="Y63" i="2"/>
  <c r="X63" i="2"/>
  <c r="S63" i="2"/>
  <c r="R63" i="2"/>
  <c r="P63" i="2"/>
  <c r="O63" i="2"/>
  <c r="Y62" i="2"/>
  <c r="X62" i="2"/>
  <c r="S62" i="2"/>
  <c r="R62" i="2"/>
  <c r="P62" i="2"/>
  <c r="O62" i="2"/>
  <c r="H3" i="7"/>
  <c r="D3" i="7"/>
  <c r="D2" i="7"/>
  <c r="J3" i="7"/>
  <c r="J2" i="7"/>
  <c r="T74" i="2" l="1"/>
  <c r="V74" i="2" s="1"/>
  <c r="Z72" i="2"/>
  <c r="AA72" i="2" s="1"/>
  <c r="AC74" i="2"/>
  <c r="AB74" i="2"/>
  <c r="AC77" i="2"/>
  <c r="AB77" i="2"/>
  <c r="AC75" i="2"/>
  <c r="AB75" i="2"/>
  <c r="AC71" i="2"/>
  <c r="AB71" i="2"/>
  <c r="AB78" i="2"/>
  <c r="AC78" i="2"/>
  <c r="AC73" i="2"/>
  <c r="AB73" i="2"/>
  <c r="AC79" i="2"/>
  <c r="AB79" i="2"/>
  <c r="U62" i="2"/>
  <c r="Z62" i="2" s="1"/>
  <c r="AA62" i="2" s="1"/>
  <c r="U66" i="2"/>
  <c r="T66" i="2" s="1"/>
  <c r="V66" i="2" s="1"/>
  <c r="U70" i="2"/>
  <c r="T70" i="2" s="1"/>
  <c r="V70" i="2" s="1"/>
  <c r="U63" i="2"/>
  <c r="Z63" i="2" s="1"/>
  <c r="AA63" i="2" s="1"/>
  <c r="U67" i="2"/>
  <c r="Z67" i="2" s="1"/>
  <c r="AA67" i="2" s="1"/>
  <c r="U65" i="2"/>
  <c r="Z65" i="2" s="1"/>
  <c r="AA65" i="2" s="1"/>
  <c r="U69" i="2"/>
  <c r="Z69" i="2" s="1"/>
  <c r="AA69" i="2" s="1"/>
  <c r="U64" i="2"/>
  <c r="Z64" i="2" s="1"/>
  <c r="AA64" i="2" s="1"/>
  <c r="U68" i="2"/>
  <c r="Z68" i="2" s="1"/>
  <c r="AA68" i="2" s="1"/>
  <c r="Y83" i="2"/>
  <c r="X83" i="2"/>
  <c r="S83" i="2"/>
  <c r="R83" i="2"/>
  <c r="P83" i="2"/>
  <c r="O83" i="2"/>
  <c r="Y56" i="2"/>
  <c r="X56" i="2"/>
  <c r="S56" i="2"/>
  <c r="R56" i="2"/>
  <c r="P56" i="2"/>
  <c r="O56" i="2"/>
  <c r="Y47" i="2"/>
  <c r="X47" i="2"/>
  <c r="S47" i="2"/>
  <c r="R47" i="2"/>
  <c r="P47" i="2"/>
  <c r="O47" i="2"/>
  <c r="Y33" i="2"/>
  <c r="X33" i="2"/>
  <c r="S33" i="2"/>
  <c r="R33" i="2"/>
  <c r="P33" i="2"/>
  <c r="O33" i="2"/>
  <c r="Y23" i="2"/>
  <c r="X23" i="2"/>
  <c r="S23" i="2"/>
  <c r="R23" i="2"/>
  <c r="P23" i="2"/>
  <c r="O23" i="2"/>
  <c r="AC72" i="2" l="1"/>
  <c r="AB72" i="2"/>
  <c r="Z70" i="2"/>
  <c r="AA70" i="2" s="1"/>
  <c r="AC70" i="2" s="1"/>
  <c r="T67" i="2"/>
  <c r="V67" i="2" s="1"/>
  <c r="T63" i="2"/>
  <c r="V63" i="2" s="1"/>
  <c r="T68" i="2"/>
  <c r="V68" i="2" s="1"/>
  <c r="T64" i="2"/>
  <c r="V64" i="2" s="1"/>
  <c r="T62" i="2"/>
  <c r="V62" i="2" s="1"/>
  <c r="Z66" i="2"/>
  <c r="AA66" i="2" s="1"/>
  <c r="AC66" i="2" s="1"/>
  <c r="T65" i="2"/>
  <c r="V65" i="2" s="1"/>
  <c r="T69" i="2"/>
  <c r="V69" i="2" s="1"/>
  <c r="AB68" i="2"/>
  <c r="AC68" i="2"/>
  <c r="AC64" i="2"/>
  <c r="AB64" i="2"/>
  <c r="AB69" i="2"/>
  <c r="AC69" i="2"/>
  <c r="AB65" i="2"/>
  <c r="AC65" i="2"/>
  <c r="AC62" i="2"/>
  <c r="AB62" i="2"/>
  <c r="AB63" i="2"/>
  <c r="AC63" i="2"/>
  <c r="AB67" i="2"/>
  <c r="AC67" i="2"/>
  <c r="U56" i="2"/>
  <c r="T56" i="2" s="1"/>
  <c r="V56" i="2" s="1"/>
  <c r="U83" i="2"/>
  <c r="Z83" i="2" s="1"/>
  <c r="AA83" i="2" s="1"/>
  <c r="AB83" i="2" s="1"/>
  <c r="U23" i="2"/>
  <c r="Z23" i="2" s="1"/>
  <c r="AA23" i="2" s="1"/>
  <c r="U33" i="2"/>
  <c r="Z33" i="2" s="1"/>
  <c r="AA33" i="2" s="1"/>
  <c r="U47" i="2"/>
  <c r="Y43" i="2"/>
  <c r="X43" i="2"/>
  <c r="S43" i="2"/>
  <c r="R43" i="2"/>
  <c r="P43" i="2"/>
  <c r="O43" i="2"/>
  <c r="Y42" i="2"/>
  <c r="X42" i="2"/>
  <c r="S42" i="2"/>
  <c r="R42" i="2"/>
  <c r="P42" i="2"/>
  <c r="O42" i="2"/>
  <c r="Y41" i="2"/>
  <c r="X41" i="2"/>
  <c r="S41" i="2"/>
  <c r="R41" i="2"/>
  <c r="P41" i="2"/>
  <c r="O41" i="2"/>
  <c r="Y40" i="2"/>
  <c r="X40" i="2"/>
  <c r="S40" i="2"/>
  <c r="R40" i="2"/>
  <c r="P40" i="2"/>
  <c r="O40" i="2"/>
  <c r="Y39" i="2"/>
  <c r="X39" i="2"/>
  <c r="S39" i="2"/>
  <c r="R39" i="2"/>
  <c r="P39" i="2"/>
  <c r="O39" i="2"/>
  <c r="AB70" i="2" l="1"/>
  <c r="AB66" i="2"/>
  <c r="AC83" i="2"/>
  <c r="Z56" i="2"/>
  <c r="AA56" i="2" s="1"/>
  <c r="AB56" i="2" s="1"/>
  <c r="T83" i="2"/>
  <c r="V83" i="2" s="1"/>
  <c r="T23" i="2"/>
  <c r="V23" i="2" s="1"/>
  <c r="T33" i="2"/>
  <c r="V33" i="2" s="1"/>
  <c r="AB33" i="2"/>
  <c r="AC33" i="2"/>
  <c r="Z47" i="2"/>
  <c r="AA47" i="2" s="1"/>
  <c r="T47" i="2"/>
  <c r="V47" i="2" s="1"/>
  <c r="AB23" i="2"/>
  <c r="AC23" i="2"/>
  <c r="U39" i="2"/>
  <c r="Z39" i="2" s="1"/>
  <c r="AA39" i="2" s="1"/>
  <c r="U42" i="2"/>
  <c r="T42" i="2" s="1"/>
  <c r="V42" i="2" s="1"/>
  <c r="U40" i="2"/>
  <c r="T40" i="2" s="1"/>
  <c r="V40" i="2" s="1"/>
  <c r="U41" i="2"/>
  <c r="Z41" i="2" s="1"/>
  <c r="AA41" i="2" s="1"/>
  <c r="U43" i="2"/>
  <c r="Z40" i="2" l="1"/>
  <c r="AA40" i="2" s="1"/>
  <c r="AC40" i="2" s="1"/>
  <c r="AC56" i="2"/>
  <c r="AC47" i="2"/>
  <c r="AB47" i="2"/>
  <c r="T41" i="2"/>
  <c r="V41" i="2" s="1"/>
  <c r="Z42" i="2"/>
  <c r="AA42" i="2" s="1"/>
  <c r="AC42" i="2" s="1"/>
  <c r="AB39" i="2"/>
  <c r="AC39" i="2"/>
  <c r="T39" i="2"/>
  <c r="V39" i="2" s="1"/>
  <c r="AC41" i="2"/>
  <c r="AB41" i="2"/>
  <c r="Z43" i="2"/>
  <c r="AA43" i="2" s="1"/>
  <c r="T43" i="2"/>
  <c r="V43" i="2" s="1"/>
  <c r="Y21" i="2"/>
  <c r="X21" i="2"/>
  <c r="S21" i="2"/>
  <c r="R21" i="2"/>
  <c r="P21" i="2"/>
  <c r="O21" i="2"/>
  <c r="Y81" i="2"/>
  <c r="X81" i="2"/>
  <c r="S81" i="2"/>
  <c r="R81" i="2"/>
  <c r="P81" i="2"/>
  <c r="O81" i="2"/>
  <c r="Y54" i="2"/>
  <c r="X54" i="2"/>
  <c r="S54" i="2"/>
  <c r="R54" i="2"/>
  <c r="P54" i="2"/>
  <c r="O54" i="2"/>
  <c r="Y45" i="2"/>
  <c r="X45" i="2"/>
  <c r="S45" i="2"/>
  <c r="R45" i="2"/>
  <c r="P45" i="2"/>
  <c r="O45" i="2"/>
  <c r="Y31" i="2"/>
  <c r="X31" i="2"/>
  <c r="S31" i="2"/>
  <c r="R31" i="2"/>
  <c r="P31" i="2"/>
  <c r="O31" i="2"/>
  <c r="Y11" i="2"/>
  <c r="X11" i="2"/>
  <c r="S11" i="2"/>
  <c r="R11" i="2"/>
  <c r="P11" i="2"/>
  <c r="O11" i="2"/>
  <c r="AB40" i="2" l="1"/>
  <c r="AB42" i="2"/>
  <c r="AC43" i="2"/>
  <c r="AB43" i="2"/>
  <c r="U45" i="2"/>
  <c r="T45" i="2" s="1"/>
  <c r="V45" i="2" s="1"/>
  <c r="U21" i="2"/>
  <c r="T21" i="2" s="1"/>
  <c r="V21" i="2" s="1"/>
  <c r="U31" i="2"/>
  <c r="T31" i="2" s="1"/>
  <c r="V31" i="2" s="1"/>
  <c r="U54" i="2"/>
  <c r="T54" i="2" s="1"/>
  <c r="V54" i="2" s="1"/>
  <c r="U81" i="2"/>
  <c r="T81" i="2" s="1"/>
  <c r="V81" i="2" s="1"/>
  <c r="U11" i="2"/>
  <c r="T11" i="2" s="1"/>
  <c r="V11" i="2" s="1"/>
  <c r="Y27" i="2"/>
  <c r="X27" i="2"/>
  <c r="S27" i="2"/>
  <c r="R27" i="2"/>
  <c r="P27" i="2"/>
  <c r="O27" i="2"/>
  <c r="Y17" i="2"/>
  <c r="X17" i="2"/>
  <c r="S17" i="2"/>
  <c r="R17" i="2"/>
  <c r="P17" i="2"/>
  <c r="O17" i="2"/>
  <c r="Z54" i="2" l="1"/>
  <c r="AA54" i="2" s="1"/>
  <c r="AC54" i="2" s="1"/>
  <c r="Z45" i="2"/>
  <c r="AA45" i="2" s="1"/>
  <c r="AC45" i="2" s="1"/>
  <c r="Z21" i="2"/>
  <c r="AA21" i="2" s="1"/>
  <c r="AC21" i="2" s="1"/>
  <c r="Z81" i="2"/>
  <c r="AA81" i="2" s="1"/>
  <c r="AC81" i="2" s="1"/>
  <c r="Z31" i="2"/>
  <c r="AA31" i="2" s="1"/>
  <c r="AC31" i="2" s="1"/>
  <c r="Z11" i="2"/>
  <c r="AA11" i="2" s="1"/>
  <c r="AC11" i="2" s="1"/>
  <c r="U27" i="2"/>
  <c r="Z27" i="2" s="1"/>
  <c r="AA27" i="2" s="1"/>
  <c r="U17" i="2"/>
  <c r="T17" i="2" s="1"/>
  <c r="V17" i="2" s="1"/>
  <c r="AB54" i="2" l="1"/>
  <c r="AB21" i="2"/>
  <c r="AB31" i="2"/>
  <c r="AB45" i="2"/>
  <c r="AB81" i="2"/>
  <c r="AB11" i="2"/>
  <c r="T27" i="2"/>
  <c r="V27" i="2" s="1"/>
  <c r="Z17" i="2"/>
  <c r="AA17" i="2" s="1"/>
  <c r="AB17" i="2" s="1"/>
  <c r="AC27" i="2"/>
  <c r="AB27" i="2"/>
  <c r="Y85" i="2"/>
  <c r="X85" i="2"/>
  <c r="S85" i="2"/>
  <c r="R85" i="2"/>
  <c r="P85" i="2"/>
  <c r="O85" i="2"/>
  <c r="Y58" i="2"/>
  <c r="X58" i="2"/>
  <c r="S58" i="2"/>
  <c r="R58" i="2"/>
  <c r="P58" i="2"/>
  <c r="O58" i="2"/>
  <c r="Y49" i="2"/>
  <c r="X49" i="2"/>
  <c r="S49" i="2"/>
  <c r="R49" i="2"/>
  <c r="P49" i="2"/>
  <c r="O49" i="2"/>
  <c r="Y35" i="2"/>
  <c r="X35" i="2"/>
  <c r="S35" i="2"/>
  <c r="R35" i="2"/>
  <c r="P35" i="2"/>
  <c r="O35" i="2"/>
  <c r="Y25" i="2"/>
  <c r="X25" i="2"/>
  <c r="S25" i="2"/>
  <c r="R25" i="2"/>
  <c r="P25" i="2"/>
  <c r="O25" i="2"/>
  <c r="Y15" i="2"/>
  <c r="X15" i="2"/>
  <c r="S15" i="2"/>
  <c r="R15" i="2"/>
  <c r="P15" i="2"/>
  <c r="AC17" i="2" l="1"/>
  <c r="U49" i="2"/>
  <c r="T49" i="2" s="1"/>
  <c r="V49" i="2" s="1"/>
  <c r="U58" i="2"/>
  <c r="T58" i="2" s="1"/>
  <c r="V58" i="2" s="1"/>
  <c r="U85" i="2"/>
  <c r="T85" i="2" s="1"/>
  <c r="V85" i="2" s="1"/>
  <c r="U35" i="2"/>
  <c r="T35" i="2" s="1"/>
  <c r="V35" i="2" s="1"/>
  <c r="U25" i="2"/>
  <c r="Z25" i="2" s="1"/>
  <c r="AA25" i="2" s="1"/>
  <c r="U15" i="2"/>
  <c r="Z15" i="2" s="1"/>
  <c r="AA15" i="2" s="1"/>
  <c r="Z49" i="2" l="1"/>
  <c r="AA49" i="2" s="1"/>
  <c r="AC49" i="2" s="1"/>
  <c r="Z35" i="2"/>
  <c r="AA35" i="2" s="1"/>
  <c r="AC35" i="2" s="1"/>
  <c r="Z58" i="2"/>
  <c r="AA58" i="2" s="1"/>
  <c r="AC58" i="2" s="1"/>
  <c r="Z85" i="2"/>
  <c r="AA85" i="2" s="1"/>
  <c r="AC85" i="2" s="1"/>
  <c r="T25" i="2"/>
  <c r="V25" i="2" s="1"/>
  <c r="T15" i="2"/>
  <c r="V15" i="2" s="1"/>
  <c r="AC25" i="2"/>
  <c r="AB25" i="2"/>
  <c r="AC15" i="2"/>
  <c r="AB15" i="2"/>
  <c r="AB49" i="2" l="1"/>
  <c r="AB35" i="2"/>
  <c r="AB58" i="2"/>
  <c r="AB85" i="2"/>
  <c r="Y52" i="2" l="1"/>
  <c r="X52" i="2"/>
  <c r="S52" i="2"/>
  <c r="R52" i="2"/>
  <c r="P52" i="2"/>
  <c r="O52" i="2"/>
  <c r="Y51" i="2"/>
  <c r="X51" i="2"/>
  <c r="S51" i="2"/>
  <c r="R51" i="2"/>
  <c r="P51" i="2"/>
  <c r="O51" i="2"/>
  <c r="Y50" i="2"/>
  <c r="X50" i="2"/>
  <c r="S50" i="2"/>
  <c r="R50" i="2"/>
  <c r="P50" i="2"/>
  <c r="O50" i="2"/>
  <c r="Y48" i="2"/>
  <c r="X48" i="2"/>
  <c r="S48" i="2"/>
  <c r="R48" i="2"/>
  <c r="P48" i="2"/>
  <c r="O48" i="2"/>
  <c r="Y46" i="2"/>
  <c r="X46" i="2"/>
  <c r="S46" i="2"/>
  <c r="R46" i="2"/>
  <c r="P46" i="2"/>
  <c r="O46" i="2"/>
  <c r="Y44" i="2"/>
  <c r="X44" i="2"/>
  <c r="S44" i="2"/>
  <c r="R44" i="2"/>
  <c r="P44" i="2"/>
  <c r="O44" i="2"/>
  <c r="Y61" i="2"/>
  <c r="X61" i="2"/>
  <c r="S61" i="2"/>
  <c r="R61" i="2"/>
  <c r="P61" i="2"/>
  <c r="O61" i="2"/>
  <c r="Y60" i="2"/>
  <c r="X60" i="2"/>
  <c r="S60" i="2"/>
  <c r="R60" i="2"/>
  <c r="P60" i="2"/>
  <c r="O60" i="2"/>
  <c r="Y59" i="2"/>
  <c r="X59" i="2"/>
  <c r="S59" i="2"/>
  <c r="R59" i="2"/>
  <c r="P59" i="2"/>
  <c r="O59" i="2"/>
  <c r="Y57" i="2"/>
  <c r="X57" i="2"/>
  <c r="S57" i="2"/>
  <c r="R57" i="2"/>
  <c r="P57" i="2"/>
  <c r="O57" i="2"/>
  <c r="Y55" i="2"/>
  <c r="X55" i="2"/>
  <c r="S55" i="2"/>
  <c r="R55" i="2"/>
  <c r="P55" i="2"/>
  <c r="O55" i="2"/>
  <c r="Y53" i="2"/>
  <c r="X53" i="2"/>
  <c r="S53" i="2"/>
  <c r="R53" i="2"/>
  <c r="P53" i="2"/>
  <c r="O53" i="2"/>
  <c r="Y88" i="2"/>
  <c r="X88" i="2"/>
  <c r="S88" i="2"/>
  <c r="R88" i="2"/>
  <c r="P88" i="2"/>
  <c r="O88" i="2"/>
  <c r="Y87" i="2"/>
  <c r="X87" i="2"/>
  <c r="S87" i="2"/>
  <c r="R87" i="2"/>
  <c r="P87" i="2"/>
  <c r="O87" i="2"/>
  <c r="Y86" i="2"/>
  <c r="X86" i="2"/>
  <c r="S86" i="2"/>
  <c r="R86" i="2"/>
  <c r="P86" i="2"/>
  <c r="O86" i="2"/>
  <c r="Y84" i="2"/>
  <c r="X84" i="2"/>
  <c r="S84" i="2"/>
  <c r="R84" i="2"/>
  <c r="P84" i="2"/>
  <c r="O84" i="2"/>
  <c r="Y82" i="2"/>
  <c r="X82" i="2"/>
  <c r="S82" i="2"/>
  <c r="R82" i="2"/>
  <c r="P82" i="2"/>
  <c r="O82" i="2"/>
  <c r="Y80" i="2"/>
  <c r="X80" i="2"/>
  <c r="S80" i="2"/>
  <c r="R80" i="2"/>
  <c r="P80" i="2"/>
  <c r="O80" i="2"/>
  <c r="Y38" i="2"/>
  <c r="X38" i="2"/>
  <c r="S38" i="2"/>
  <c r="R38" i="2"/>
  <c r="P38" i="2"/>
  <c r="O38" i="2"/>
  <c r="Y37" i="2"/>
  <c r="X37" i="2"/>
  <c r="S37" i="2"/>
  <c r="R37" i="2"/>
  <c r="P37" i="2"/>
  <c r="O37" i="2"/>
  <c r="Y36" i="2"/>
  <c r="X36" i="2"/>
  <c r="S36" i="2"/>
  <c r="R36" i="2"/>
  <c r="P36" i="2"/>
  <c r="O36" i="2"/>
  <c r="Y34" i="2"/>
  <c r="X34" i="2"/>
  <c r="S34" i="2"/>
  <c r="R34" i="2"/>
  <c r="P34" i="2"/>
  <c r="O34" i="2"/>
  <c r="Y32" i="2"/>
  <c r="X32" i="2"/>
  <c r="S32" i="2"/>
  <c r="R32" i="2"/>
  <c r="P32" i="2"/>
  <c r="O32" i="2"/>
  <c r="Y30" i="2"/>
  <c r="X30" i="2"/>
  <c r="S30" i="2"/>
  <c r="R30" i="2"/>
  <c r="P30" i="2"/>
  <c r="O30" i="2"/>
  <c r="Y29" i="2"/>
  <c r="X29" i="2"/>
  <c r="S29" i="2"/>
  <c r="R29" i="2"/>
  <c r="P29" i="2"/>
  <c r="O29" i="2"/>
  <c r="Y28" i="2"/>
  <c r="X28" i="2"/>
  <c r="S28" i="2"/>
  <c r="R28" i="2"/>
  <c r="P28" i="2"/>
  <c r="O28" i="2"/>
  <c r="Y26" i="2"/>
  <c r="X26" i="2"/>
  <c r="S26" i="2"/>
  <c r="R26" i="2"/>
  <c r="P26" i="2"/>
  <c r="O26" i="2"/>
  <c r="Y24" i="2"/>
  <c r="X24" i="2"/>
  <c r="S24" i="2"/>
  <c r="R24" i="2"/>
  <c r="P24" i="2"/>
  <c r="O24" i="2"/>
  <c r="Y22" i="2"/>
  <c r="X22" i="2"/>
  <c r="S22" i="2"/>
  <c r="R22" i="2"/>
  <c r="P22" i="2"/>
  <c r="O22" i="2"/>
  <c r="Y20" i="2"/>
  <c r="X20" i="2"/>
  <c r="S20" i="2"/>
  <c r="R20" i="2"/>
  <c r="P20" i="2"/>
  <c r="O20" i="2"/>
  <c r="Y16" i="2"/>
  <c r="X16" i="2"/>
  <c r="S16" i="2"/>
  <c r="R16" i="2"/>
  <c r="P16" i="2"/>
  <c r="O16" i="2"/>
  <c r="Y13" i="2"/>
  <c r="S13" i="2"/>
  <c r="R13" i="2"/>
  <c r="P13" i="2"/>
  <c r="O13" i="2"/>
  <c r="Y10" i="2"/>
  <c r="X10" i="2"/>
  <c r="R10" i="2"/>
  <c r="Y19" i="2"/>
  <c r="X19" i="2"/>
  <c r="S19" i="2"/>
  <c r="R19" i="2"/>
  <c r="P19" i="2"/>
  <c r="O19" i="2"/>
  <c r="Y18" i="2"/>
  <c r="X18" i="2"/>
  <c r="S18" i="2"/>
  <c r="R18" i="2"/>
  <c r="P18" i="2"/>
  <c r="O18" i="2"/>
  <c r="Y14" i="2"/>
  <c r="X14" i="2"/>
  <c r="S14" i="2"/>
  <c r="R14" i="2"/>
  <c r="P14" i="2"/>
  <c r="O14" i="2"/>
  <c r="Y12" i="2"/>
  <c r="X12" i="2"/>
  <c r="S12" i="2"/>
  <c r="R12" i="2"/>
  <c r="P12" i="2"/>
  <c r="O12" i="2"/>
  <c r="U53" i="2" l="1"/>
  <c r="Z53" i="2" s="1"/>
  <c r="AA53" i="2" s="1"/>
  <c r="U59" i="2"/>
  <c r="Z59" i="2" s="1"/>
  <c r="AA59" i="2" s="1"/>
  <c r="U61" i="2"/>
  <c r="Z61" i="2" s="1"/>
  <c r="AA61" i="2" s="1"/>
  <c r="U44" i="2"/>
  <c r="Z44" i="2" s="1"/>
  <c r="AA44" i="2" s="1"/>
  <c r="U50" i="2"/>
  <c r="Z50" i="2" s="1"/>
  <c r="AA50" i="2" s="1"/>
  <c r="U52" i="2"/>
  <c r="Z52" i="2" s="1"/>
  <c r="AA52" i="2" s="1"/>
  <c r="U32" i="2"/>
  <c r="T32" i="2" s="1"/>
  <c r="V32" i="2" s="1"/>
  <c r="U26" i="2"/>
  <c r="T26" i="2" s="1"/>
  <c r="V26" i="2" s="1"/>
  <c r="U29" i="2"/>
  <c r="T29" i="2" s="1"/>
  <c r="V29" i="2" s="1"/>
  <c r="U34" i="2"/>
  <c r="Z34" i="2" s="1"/>
  <c r="AA34" i="2" s="1"/>
  <c r="U37" i="2"/>
  <c r="Z37" i="2" s="1"/>
  <c r="AA37" i="2" s="1"/>
  <c r="U86" i="2"/>
  <c r="Z86" i="2" s="1"/>
  <c r="AA86" i="2" s="1"/>
  <c r="U88" i="2"/>
  <c r="Z88" i="2" s="1"/>
  <c r="AA88" i="2" s="1"/>
  <c r="U55" i="2"/>
  <c r="Z55" i="2" s="1"/>
  <c r="AA55" i="2" s="1"/>
  <c r="U57" i="2"/>
  <c r="T57" i="2" s="1"/>
  <c r="V57" i="2" s="1"/>
  <c r="U60" i="2"/>
  <c r="Z60" i="2" s="1"/>
  <c r="AA60" i="2" s="1"/>
  <c r="U46" i="2"/>
  <c r="T46" i="2" s="1"/>
  <c r="V46" i="2" s="1"/>
  <c r="U48" i="2"/>
  <c r="T48" i="2" s="1"/>
  <c r="V48" i="2" s="1"/>
  <c r="U51" i="2"/>
  <c r="T51" i="2" s="1"/>
  <c r="V51" i="2" s="1"/>
  <c r="U80" i="2"/>
  <c r="T80" i="2" s="1"/>
  <c r="V80" i="2" s="1"/>
  <c r="U82" i="2"/>
  <c r="Z82" i="2" s="1"/>
  <c r="AA82" i="2" s="1"/>
  <c r="U84" i="2"/>
  <c r="Z84" i="2" s="1"/>
  <c r="AA84" i="2" s="1"/>
  <c r="U87" i="2"/>
  <c r="Z87" i="2" s="1"/>
  <c r="AA87" i="2" s="1"/>
  <c r="U16" i="2"/>
  <c r="Z16" i="2" s="1"/>
  <c r="AA16" i="2" s="1"/>
  <c r="U22" i="2"/>
  <c r="Z22" i="2" s="1"/>
  <c r="AA22" i="2" s="1"/>
  <c r="U24" i="2"/>
  <c r="T24" i="2" s="1"/>
  <c r="V24" i="2" s="1"/>
  <c r="U28" i="2"/>
  <c r="T28" i="2" s="1"/>
  <c r="V28" i="2" s="1"/>
  <c r="U30" i="2"/>
  <c r="T30" i="2" s="1"/>
  <c r="V30" i="2" s="1"/>
  <c r="U36" i="2"/>
  <c r="Z36" i="2" s="1"/>
  <c r="AA36" i="2" s="1"/>
  <c r="U38" i="2"/>
  <c r="Z38" i="2" s="1"/>
  <c r="AA38" i="2" s="1"/>
  <c r="U20" i="2"/>
  <c r="Z20" i="2" s="1"/>
  <c r="AA20" i="2" s="1"/>
  <c r="U13" i="2"/>
  <c r="T13" i="2" s="1"/>
  <c r="V13" i="2" s="1"/>
  <c r="U18" i="2"/>
  <c r="Z18" i="2" s="1"/>
  <c r="AA18" i="2" s="1"/>
  <c r="U12" i="2"/>
  <c r="T12" i="2" s="1"/>
  <c r="V12" i="2" s="1"/>
  <c r="T10" i="2"/>
  <c r="V10" i="2" s="1"/>
  <c r="U14" i="2"/>
  <c r="T14" i="2" s="1"/>
  <c r="V14" i="2" s="1"/>
  <c r="U19" i="2"/>
  <c r="T19" i="2" s="1"/>
  <c r="V19" i="2" s="1"/>
  <c r="T59" i="2" l="1"/>
  <c r="V59" i="2" s="1"/>
  <c r="T53" i="2"/>
  <c r="V53" i="2" s="1"/>
  <c r="T50" i="2"/>
  <c r="V50" i="2" s="1"/>
  <c r="T44" i="2"/>
  <c r="V44" i="2" s="1"/>
  <c r="T61" i="2"/>
  <c r="V61" i="2" s="1"/>
  <c r="Z80" i="2"/>
  <c r="AA80" i="2" s="1"/>
  <c r="AB80" i="2" s="1"/>
  <c r="T60" i="2"/>
  <c r="V60" i="2" s="1"/>
  <c r="T86" i="2"/>
  <c r="V86" i="2" s="1"/>
  <c r="Z26" i="2"/>
  <c r="AA26" i="2" s="1"/>
  <c r="AB26" i="2" s="1"/>
  <c r="Z32" i="2"/>
  <c r="AA32" i="2" s="1"/>
  <c r="AB32" i="2" s="1"/>
  <c r="T52" i="2"/>
  <c r="V52" i="2" s="1"/>
  <c r="T88" i="2"/>
  <c r="V88" i="2" s="1"/>
  <c r="Z57" i="2"/>
  <c r="AA57" i="2" s="1"/>
  <c r="AC57" i="2" s="1"/>
  <c r="T37" i="2"/>
  <c r="V37" i="2" s="1"/>
  <c r="T16" i="2"/>
  <c r="V16" i="2" s="1"/>
  <c r="Z13" i="2"/>
  <c r="AA13" i="2" s="1"/>
  <c r="AC13" i="2" s="1"/>
  <c r="T87" i="2"/>
  <c r="V87" i="2" s="1"/>
  <c r="T82" i="2"/>
  <c r="V82" i="2" s="1"/>
  <c r="T55" i="2"/>
  <c r="V55" i="2" s="1"/>
  <c r="T34" i="2"/>
  <c r="V34" i="2" s="1"/>
  <c r="T84" i="2"/>
  <c r="V84" i="2" s="1"/>
  <c r="Z46" i="2"/>
  <c r="AA46" i="2" s="1"/>
  <c r="AB46" i="2" s="1"/>
  <c r="Z51" i="2"/>
  <c r="AA51" i="2" s="1"/>
  <c r="AB51" i="2" s="1"/>
  <c r="T38" i="2"/>
  <c r="V38" i="2" s="1"/>
  <c r="Z30" i="2"/>
  <c r="AA30" i="2" s="1"/>
  <c r="AC30" i="2" s="1"/>
  <c r="Z29" i="2"/>
  <c r="AA29" i="2" s="1"/>
  <c r="AC29" i="2" s="1"/>
  <c r="Z28" i="2"/>
  <c r="AA28" i="2" s="1"/>
  <c r="AB28" i="2" s="1"/>
  <c r="Z48" i="2"/>
  <c r="AA48" i="2" s="1"/>
  <c r="AB48" i="2" s="1"/>
  <c r="AB50" i="2"/>
  <c r="AC50" i="2"/>
  <c r="AC44" i="2"/>
  <c r="AB44" i="2"/>
  <c r="AC52" i="2"/>
  <c r="AB52" i="2"/>
  <c r="T20" i="2"/>
  <c r="V20" i="2" s="1"/>
  <c r="AB59" i="2"/>
  <c r="AC59" i="2"/>
  <c r="AB53" i="2"/>
  <c r="AC53" i="2"/>
  <c r="AC60" i="2"/>
  <c r="AB60" i="2"/>
  <c r="AC61" i="2"/>
  <c r="AB61" i="2"/>
  <c r="AC55" i="2"/>
  <c r="AB55" i="2"/>
  <c r="AB86" i="2"/>
  <c r="AC86" i="2"/>
  <c r="AC87" i="2"/>
  <c r="AB87" i="2"/>
  <c r="AC88" i="2"/>
  <c r="AB88" i="2"/>
  <c r="AB84" i="2"/>
  <c r="AC84" i="2"/>
  <c r="AC82" i="2"/>
  <c r="AB82" i="2"/>
  <c r="T36" i="2"/>
  <c r="V36" i="2" s="1"/>
  <c r="T22" i="2"/>
  <c r="V22" i="2" s="1"/>
  <c r="Z24" i="2"/>
  <c r="AA24" i="2" s="1"/>
  <c r="AB24" i="2" s="1"/>
  <c r="AC38" i="2"/>
  <c r="AB38" i="2"/>
  <c r="AB34" i="2"/>
  <c r="AC34" i="2"/>
  <c r="AC37" i="2"/>
  <c r="AB37" i="2"/>
  <c r="AC36" i="2"/>
  <c r="AB36" i="2"/>
  <c r="AB20" i="2"/>
  <c r="AC20" i="2"/>
  <c r="AC22" i="2"/>
  <c r="AB22" i="2"/>
  <c r="Z19" i="2"/>
  <c r="AA19" i="2" s="1"/>
  <c r="AC19" i="2" s="1"/>
  <c r="T18" i="2"/>
  <c r="V18" i="2" s="1"/>
  <c r="AB16" i="2"/>
  <c r="AC16" i="2"/>
  <c r="Z14" i="2"/>
  <c r="AA14" i="2" s="1"/>
  <c r="AB14" i="2" s="1"/>
  <c r="Z10" i="2"/>
  <c r="Z12" i="2"/>
  <c r="AA12" i="2" s="1"/>
  <c r="AC18" i="2"/>
  <c r="AB18" i="2"/>
  <c r="AB12" i="2" l="1"/>
  <c r="AC12" i="2"/>
  <c r="AH5" i="2"/>
  <c r="AA10" i="2"/>
  <c r="AB10" i="2" s="1"/>
  <c r="AC51" i="2"/>
  <c r="AC26" i="2"/>
  <c r="AC32" i="2"/>
  <c r="AB57" i="2"/>
  <c r="AC80" i="2"/>
  <c r="AB13" i="2"/>
  <c r="AC46" i="2"/>
  <c r="AB30" i="2"/>
  <c r="AC48" i="2"/>
  <c r="AB29" i="2"/>
  <c r="AC28" i="2"/>
  <c r="AC24" i="2"/>
  <c r="AB19" i="2"/>
  <c r="AC14" i="2"/>
  <c r="AC10" i="2" l="1"/>
  <c r="AI5"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<sst xmlns="http://schemas.openxmlformats.org/spreadsheetml/2006/main" count="568" uniqueCount="235">
  <si>
    <t>Tabla de peligros (NTC 45)</t>
  </si>
  <si>
    <r>
      <rPr>
        <b/>
        <sz val="16"/>
        <rFont val="Arial"/>
        <family val="2"/>
      </rPr>
      <t xml:space="preserve">Código: </t>
    </r>
    <r>
      <rPr>
        <sz val="16"/>
        <rFont val="Arial"/>
        <family val="2"/>
      </rPr>
      <t>GIT-MT-002</t>
    </r>
  </si>
  <si>
    <t>GESTIÓN INTEGRAL</t>
  </si>
  <si>
    <r>
      <rPr>
        <b/>
        <sz val="16"/>
        <rFont val="Arial"/>
        <family val="2"/>
      </rPr>
      <t>Versión:</t>
    </r>
    <r>
      <rPr>
        <sz val="16"/>
        <rFont val="Arial"/>
        <family val="2"/>
      </rPr>
      <t xml:space="preserve"> 01</t>
    </r>
  </si>
  <si>
    <r>
      <rPr>
        <b/>
        <sz val="16"/>
        <rFont val="Arial"/>
        <family val="2"/>
      </rPr>
      <t xml:space="preserve">Fecha: </t>
    </r>
    <r>
      <rPr>
        <sz val="16"/>
        <rFont val="Arial"/>
        <family val="2"/>
      </rPr>
      <t>03-06-2022</t>
    </r>
  </si>
  <si>
    <t>Descripción</t>
  </si>
  <si>
    <t>Clasificación</t>
  </si>
  <si>
    <t>Biológico</t>
  </si>
  <si>
    <t>Físico</t>
  </si>
  <si>
    <t>Químico</t>
  </si>
  <si>
    <t>Psicosocial</t>
  </si>
  <si>
    <t>Biomecánicos</t>
  </si>
  <si>
    <t>Condiciones_de_seguridad</t>
  </si>
  <si>
    <t>Fenómenos_naturales*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</si>
  <si>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</si>
  <si>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</si>
  <si>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</si>
  <si>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</si>
  <si>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Postura  (prologada mantenida,  forzada, antigravitacionales)</t>
  </si>
  <si>
    <t>Mecánico  (elementos  de máquinas, herramientas,  piezas a  trabajar,  materiales proyectados sólidos o fluidos</t>
  </si>
  <si>
    <t>Sismo</t>
  </si>
  <si>
    <t>Bacterias</t>
  </si>
  <si>
    <t>Iluminación  (luz visible por exceso o deficiencia)</t>
  </si>
  <si>
    <t>Fibras</t>
  </si>
  <si>
    <t>Esfuerzo</t>
  </si>
  <si>
    <t>Eléctrico  (alta  y  baja  tensión, estática)</t>
  </si>
  <si>
    <t>Terremoto</t>
  </si>
  <si>
    <t>Hongos</t>
  </si>
  <si>
    <t>Vibración  (cuerpo entero, segmentaria)</t>
  </si>
  <si>
    <t>Líquidos (nieblas y rocíos)</t>
  </si>
  <si>
    <t>Características    del   grupo   social   del trabajo (relaciones, cohesión, calidad de interacciones, trabajo en equipo</t>
  </si>
  <si>
    <t>Movimiento repetitivo</t>
  </si>
  <si>
    <t>Locativo  (almacenamiento, superficies  de   trabajo (irregularidades,   deslizantes, con  diferencia  del   nivel) condiciones de orden y aseo, caídas de objeto)</t>
  </si>
  <si>
    <t>Vendaval</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</si>
  <si>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</si>
  <si>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</si>
  <si>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</si>
  <si>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</si>
  <si>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</si>
  <si>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</si>
  <si>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</si>
  <si>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</si>
  <si>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</si>
  <si>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</si>
  <si>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Interfase persona tarea (conocimientos, habilidades  con  relación  a la  demanda de la tarea, iniciativa, autonomía y reconocimiento, identificación de la persona con la tarea y la organización</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</si>
  <si>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</si>
  <si>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</si>
  <si>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</si>
  <si>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</si>
  <si>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</si>
  <si>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</si>
  <si>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</si>
  <si>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Precipitaciones, (lluvias, granizadas, heladas)</t>
  </si>
  <si>
    <t>Mordeduras</t>
  </si>
  <si>
    <t>Radiaciones  no ionizantes  (láser, ultravioleta infraroja)</t>
  </si>
  <si>
    <t>Trabajo en Alturas</t>
  </si>
  <si>
    <t>Fluidos o excrementos</t>
  </si>
  <si>
    <t>Espacios Confinados</t>
  </si>
  <si>
    <t>* Tener en cuenta únicamente los peligros de fenómenos naturales que afectan la seguridad y bienestar de las personas en el desarrollo de una actividad. En el plan de emergencia de cada empresa se consideraran todos los fenómenos naturales que pudieran afectarla.</t>
  </si>
  <si>
    <t>VERSIÓN: 01</t>
  </si>
  <si>
    <t>Fecha</t>
  </si>
  <si>
    <t>Elaborado por:</t>
  </si>
  <si>
    <t>Carlos Octavio Rosas Acevedo</t>
  </si>
  <si>
    <t>Nivel de Riesgo Promedio</t>
  </si>
  <si>
    <t>Identificación de Peligros</t>
  </si>
  <si>
    <t>Evaluación del Riesgo</t>
  </si>
  <si>
    <t>Valoración de Riesgo</t>
  </si>
  <si>
    <t>Criterios para Establecer Controles</t>
  </si>
  <si>
    <t>Medida de Intervención</t>
  </si>
  <si>
    <t>Acción</t>
  </si>
  <si>
    <t>Procedencia</t>
  </si>
  <si>
    <t>Peligro</t>
  </si>
  <si>
    <t>Controles Existentes</t>
  </si>
  <si>
    <t>Probabilidad</t>
  </si>
  <si>
    <t>Consecuencia</t>
  </si>
  <si>
    <t>Proceso</t>
  </si>
  <si>
    <t>Cargo Relacionado</t>
  </si>
  <si>
    <t>Zona / Lugar</t>
  </si>
  <si>
    <t>Actividades/ Servicios</t>
  </si>
  <si>
    <t>Tareas</t>
  </si>
  <si>
    <t>Rutinaria: Sí o No</t>
  </si>
  <si>
    <t>Efecto Posible</t>
  </si>
  <si>
    <t>Fuente</t>
  </si>
  <si>
    <t>Medio</t>
  </si>
  <si>
    <t>Individuo</t>
  </si>
  <si>
    <t>Nivel de 
Deficiencia</t>
  </si>
  <si>
    <t>Valor 
de ND</t>
  </si>
  <si>
    <t>Nivel de Exposición</t>
  </si>
  <si>
    <t>Valor 
de NE</t>
  </si>
  <si>
    <t>Nivel de Probabilidad</t>
  </si>
  <si>
    <t>Calificación de Probabilidad</t>
  </si>
  <si>
    <t>Significado</t>
  </si>
  <si>
    <t>Puntaje</t>
  </si>
  <si>
    <t>Calificación del Riesgo 
(P*C)</t>
  </si>
  <si>
    <t>Nivel del Riesgo 
(P*C)</t>
  </si>
  <si>
    <t>Tratamiento</t>
  </si>
  <si>
    <t>No. de 
Expuestos</t>
  </si>
  <si>
    <t>Accidente o Enfermedad Relacionadas</t>
  </si>
  <si>
    <t>Requisito Legal Asociado (SI o NO)</t>
  </si>
  <si>
    <t>Eliminación</t>
  </si>
  <si>
    <t>Sustitución</t>
  </si>
  <si>
    <t>Controles de 
Ingeniería</t>
  </si>
  <si>
    <t>Controles 
Administrativos</t>
  </si>
  <si>
    <t>Equipos o Elementos 
de 
Protección Personal</t>
  </si>
  <si>
    <t>Si</t>
  </si>
  <si>
    <t>X</t>
  </si>
  <si>
    <t>Media (M)</t>
  </si>
  <si>
    <t>Alta (A)</t>
  </si>
  <si>
    <t>Grave (G)</t>
  </si>
  <si>
    <t>Ocasional (EO)</t>
  </si>
  <si>
    <t>Representante legal</t>
  </si>
  <si>
    <t>Responsable SG-SST</t>
  </si>
  <si>
    <t>CONTROL DE CAMBIOS</t>
  </si>
  <si>
    <t>VERSIÓN</t>
  </si>
  <si>
    <t>FECHA</t>
  </si>
  <si>
    <t>DESCRIPCIÓN DEL CAMBIO</t>
  </si>
  <si>
    <t>SOLICITO</t>
  </si>
  <si>
    <t>MES</t>
  </si>
  <si>
    <t>AÑO</t>
  </si>
  <si>
    <t>Creación del documento</t>
  </si>
  <si>
    <t>GIT</t>
  </si>
  <si>
    <t xml:space="preserve">Lista de controles </t>
  </si>
  <si>
    <t xml:space="preserve">Controles ya establecidos </t>
  </si>
  <si>
    <t xml:space="preserve">Biomecánico: Movimiento repetitivo </t>
  </si>
  <si>
    <r>
      <rPr>
        <sz val="11"/>
        <color rgb="FFFF0000"/>
        <rFont val="Calibri"/>
        <family val="2"/>
        <scheme val="minor"/>
      </rPr>
      <t xml:space="preserve"> </t>
    </r>
    <r>
      <rPr>
        <sz val="11"/>
        <color theme="1"/>
        <rFont val="Calibri"/>
        <family val="2"/>
        <scheme val="minor"/>
      </rPr>
      <t xml:space="preserve">
• Capacitación  sobre ergonomía
• Pausas activas
</t>
    </r>
  </si>
  <si>
    <t>• PVE para riesgo biomecánico por movimientos repetitivos
• Pausas activas
• Capacitación  sobre ergonomía
• Inspecciones de puesto de trabajo 
• Exámenes médicos Ocupacionales
• Encuesta de morbilidad sentida</t>
  </si>
  <si>
    <t xml:space="preserve">PLAN DE TRABAJO ANUAL </t>
  </si>
  <si>
    <r>
      <t xml:space="preserve">• Implementar pausas activas.
</t>
    </r>
    <r>
      <rPr>
        <sz val="11"/>
        <color rgb="FFFF0000"/>
        <rFont val="Calibri"/>
        <family val="2"/>
        <scheme val="minor"/>
      </rPr>
      <t>• Diseño ergonómico del puesto de trabajo.</t>
    </r>
    <r>
      <rPr>
        <sz val="11"/>
        <color theme="1"/>
        <rFont val="Calibri"/>
        <family val="2"/>
        <scheme val="minor"/>
      </rPr>
      <t xml:space="preserve">
</t>
    </r>
    <r>
      <rPr>
        <sz val="11"/>
        <color rgb="FFFF0000"/>
        <rFont val="Calibri"/>
        <family val="2"/>
        <scheme val="minor"/>
      </rPr>
      <t>• Realizar las tareas evitando las posturas incómodas del cuerpo.</t>
    </r>
    <r>
      <rPr>
        <sz val="11"/>
        <color theme="1"/>
        <rFont val="Calibri"/>
        <family val="2"/>
        <scheme val="minor"/>
      </rPr>
      <t xml:space="preserve">
</t>
    </r>
    <r>
      <rPr>
        <sz val="11"/>
        <color rgb="FFFF0000"/>
        <rFont val="Calibri"/>
        <family val="2"/>
        <scheme val="minor"/>
      </rPr>
      <t>•Reducir la fuerza que se emplea en ciertas tareas.</t>
    </r>
    <r>
      <rPr>
        <sz val="11"/>
        <color theme="1"/>
        <rFont val="Calibri"/>
        <family val="2"/>
        <scheme val="minor"/>
      </rPr>
      <t xml:space="preserve">
</t>
    </r>
    <r>
      <rPr>
        <sz val="11"/>
        <color rgb="FFFF0000"/>
        <rFont val="Calibri"/>
        <family val="2"/>
        <scheme val="minor"/>
      </rPr>
      <t>•Aplicación de procedimientos seguros.</t>
    </r>
  </si>
  <si>
    <t>Biomecánico: Posturas prolongadas</t>
  </si>
  <si>
    <r>
      <t xml:space="preserve">• Capacitación higiene Postural
• Pausas activas
</t>
    </r>
    <r>
      <rPr>
        <sz val="11"/>
        <color rgb="FFFF0000"/>
        <rFont val="Calibri"/>
        <family val="2"/>
        <scheme val="minor"/>
      </rPr>
      <t xml:space="preserve">• Diseño de puesto de trabajo </t>
    </r>
    <r>
      <rPr>
        <sz val="11"/>
        <color theme="1"/>
        <rFont val="Calibri"/>
        <family val="2"/>
        <scheme val="minor"/>
      </rPr>
      <t xml:space="preserve">
</t>
    </r>
  </si>
  <si>
    <t xml:space="preserve">• PVE para riesgo biomecánico por Posturas prolongadas
• IPT
•Diagnostico de condiciones de salud
• Exámenes médicos
• Análisis de puestos de trabajo </t>
  </si>
  <si>
    <r>
      <t xml:space="preserve">• Implementar pausas activas.
</t>
    </r>
    <r>
      <rPr>
        <sz val="11"/>
        <color rgb="FFFF0000"/>
        <rFont val="Calibri"/>
        <family val="2"/>
        <scheme val="minor"/>
      </rPr>
      <t>• APT</t>
    </r>
  </si>
  <si>
    <t>Biológico: Virus</t>
  </si>
  <si>
    <t>• Uso adecuado de EPP
• Capacitación sobre uso adecuado de los EPP
• Contar con instalaciones de lavado de manos, dotadas con cantidades suficientes de agua
corriente, jabón líquido y toallas desechables</t>
  </si>
  <si>
    <r>
      <t xml:space="preserve">• PVE de gestión de riesgo biológico 
</t>
    </r>
    <r>
      <rPr>
        <sz val="11"/>
        <color rgb="FFFF0000"/>
        <rFont val="Calibri"/>
        <family val="2"/>
        <scheme val="minor"/>
      </rPr>
      <t>• Programa de desechos solidos</t>
    </r>
    <r>
      <rPr>
        <sz val="11"/>
        <color theme="1"/>
        <rFont val="Calibri"/>
        <family val="2"/>
        <scheme val="minor"/>
      </rPr>
      <t xml:space="preserve">
</t>
    </r>
    <r>
      <rPr>
        <sz val="11"/>
        <color rgb="FFFF0000"/>
        <rFont val="Calibri"/>
        <family val="2"/>
        <scheme val="minor"/>
      </rPr>
      <t xml:space="preserve">• Programa de limpieza y desinfección </t>
    </r>
    <r>
      <rPr>
        <sz val="11"/>
        <color theme="1"/>
        <rFont val="Calibri"/>
        <family val="2"/>
        <scheme val="minor"/>
      </rPr>
      <t xml:space="preserve">
• Matriz de EPP
• Inspecciones EPP
</t>
    </r>
    <r>
      <rPr>
        <sz val="11"/>
        <color rgb="FF7030A0"/>
        <rFont val="Calibri"/>
        <family val="2"/>
        <scheme val="minor"/>
      </rPr>
      <t>• Auto reporte de condiciones de salud</t>
    </r>
  </si>
  <si>
    <r>
      <t xml:space="preserve">Programa gestión de riesgo biológico (Protocolo lavado de manos.
</t>
    </r>
    <r>
      <rPr>
        <sz val="11"/>
        <color rgb="FFFF0000"/>
        <rFont val="Calibri"/>
        <family val="2"/>
        <scheme val="minor"/>
      </rPr>
      <t>Limpieza de los elementos de protección personal</t>
    </r>
    <r>
      <rPr>
        <sz val="11"/>
        <color theme="1"/>
        <rFont val="Calibri"/>
        <family val="2"/>
        <scheme val="minor"/>
      </rPr>
      <t xml:space="preserve">
</t>
    </r>
    <r>
      <rPr>
        <sz val="11"/>
        <color rgb="FF7030A0"/>
        <rFont val="Calibri"/>
        <family val="2"/>
        <scheme val="minor"/>
      </rPr>
      <t>Protocolo para uso y retiro de tapabocas convencionales:
Medidas de limpieza y desinfección. (jabón liquido, hipoclorito, alcohol 70%)
Desinfectar el celular y otros dispositivos con los que estamos continuamente en contacto
Desplazamiento desde y hacia el lugar de trabajo
Recomendaciones al salir de la vivienda
Recomendaciones durante su jornada laboral
Recomendaciones al convivir con una persona de alto riesgo
Medidas de control durante la jornada laboral.
Protocolo toma de temperatura
Medidas de control para la salida de las instalaciones
Protocolo para atención al público o clientes
Uso de espacios comunes.
Protocolo entrega y recepción de correspondencia.
Protocolo de respuesta ante un posible caso:
Protocolo limpieza de vehículos</t>
    </r>
  </si>
  <si>
    <t>Condiciones de seguridad: Locativo</t>
  </si>
  <si>
    <t xml:space="preserve">• Mantenimiento preventivo de instalaciones
• Programa de orden, aseo y seguridad.
• señalización </t>
  </si>
  <si>
    <r>
      <t xml:space="preserve">•Programa de gestión DE LAS Condiciones_de_seguridad
Plan de Inspecciones
</t>
    </r>
    <r>
      <rPr>
        <sz val="11"/>
        <color rgb="FFFF0000"/>
        <rFont val="Calibri"/>
        <family val="2"/>
        <scheme val="minor"/>
      </rPr>
      <t>•Programa de inspecciones (infraestructura)
•Programa de reporte de condiciones inseguras</t>
    </r>
    <r>
      <rPr>
        <sz val="11"/>
        <color theme="1"/>
        <rFont val="Calibri"/>
        <family val="2"/>
        <scheme val="minor"/>
      </rPr>
      <t xml:space="preserve">
•Capacitación (autocuidado)
• PLan de mantenimiento correctivo, preventivo de instalaciones físicas 
•</t>
    </r>
    <r>
      <rPr>
        <sz val="11"/>
        <color rgb="FFFF0000"/>
        <rFont val="Calibri"/>
        <family val="2"/>
        <scheme val="minor"/>
      </rPr>
      <t xml:space="preserve"> Inspecciones de señalización, extintores, botiquines de emergencia</t>
    </r>
    <r>
      <rPr>
        <sz val="11"/>
        <color theme="1"/>
        <rFont val="Calibri"/>
        <family val="2"/>
        <scheme val="minor"/>
      </rPr>
      <t xml:space="preserve">
</t>
    </r>
    <r>
      <rPr>
        <sz val="11"/>
        <color rgb="FFFF0000"/>
        <rFont val="Calibri"/>
        <family val="2"/>
        <scheme val="minor"/>
      </rPr>
      <t xml:space="preserve">• COPASST
• Indicadores 
</t>
    </r>
    <r>
      <rPr>
        <sz val="11"/>
        <rFont val="Calibri"/>
        <family val="2"/>
        <scheme val="minor"/>
      </rPr>
      <t>Repoprte de actos y condiciones inseguras</t>
    </r>
  </si>
  <si>
    <r>
      <rPr>
        <sz val="11"/>
        <color rgb="FFFF0000"/>
        <rFont val="Calibri"/>
        <family val="2"/>
        <scheme val="minor"/>
      </rPr>
      <t xml:space="preserve">Implementar programa de orden y aseo en todas las áreas de trabajo.
Realizar inspecciones de seguridad, orden y aseo.
Gestión oportuna a las condiciones inseguras identificadas en las inspecciones.
Plan de mantenimiento.
Realizar mantenimiento oportuno a infraestructura.
Superficies, pisos, secos, sin obstáculos, ni irregulares
Áreas de circulación y trabajo con iluminación suficiente y de calidad
Autoreporte de condiciones inseguras.
Capacitación en ambientes de trabajo seguro y saludable.
</t>
    </r>
    <r>
      <rPr>
        <sz val="11"/>
        <color theme="1"/>
        <rFont val="Calibri"/>
        <family val="2"/>
        <scheme val="minor"/>
      </rPr>
      <t>Capacitación al personal en identificación y control de peligros y riesgos.</t>
    </r>
  </si>
  <si>
    <t>Fenómenos naturales: Terremoto</t>
  </si>
  <si>
    <t xml:space="preserve">• Capacitaciones 
• Simulacro de evacuación 
</t>
  </si>
  <si>
    <t xml:space="preserve">• Plan de prevención, preparación y respuesta ante emergencias
• Procedimientos operativos normalizados </t>
  </si>
  <si>
    <t>Diseño, ejecución y control del plan de emergencias.
Capacitaciones a todos los niveles de la organización en cómo actuar antes, durante y después de la emergencia.</t>
  </si>
  <si>
    <t xml:space="preserve">Físico: Iluminación, radiación y  temperaturas extremas </t>
  </si>
  <si>
    <t>• Diseño de espacios de trabajo 
• Uso adecuado de EPP</t>
  </si>
  <si>
    <r>
      <t xml:space="preserve">•  Mediciones Higiénicas
• Inspecciones 
</t>
    </r>
    <r>
      <rPr>
        <sz val="11"/>
        <rFont val="Calibri"/>
        <family val="2"/>
        <scheme val="minor"/>
      </rPr>
      <t xml:space="preserve">• Exámenes médicos ocupacionales </t>
    </r>
  </si>
  <si>
    <r>
      <rPr>
        <sz val="11"/>
        <color rgb="FFFF0000"/>
        <rFont val="Calibri"/>
        <family val="2"/>
        <scheme val="minor"/>
      </rPr>
      <t xml:space="preserve">Fuentes de luz libres de obstáculos.
Exámenes médicos ocupacionales 
</t>
    </r>
    <r>
      <rPr>
        <sz val="11"/>
        <color theme="1"/>
        <rFont val="Calibri"/>
        <family val="2"/>
        <scheme val="minor"/>
      </rPr>
      <t xml:space="preserve">Mediciones Higiénicas en los puestos de trabajo
Uso gafas con antirreflejo 
Hidratación.
</t>
    </r>
    <r>
      <rPr>
        <sz val="11"/>
        <color rgb="FFFF0000"/>
        <rFont val="Calibri"/>
        <family val="2"/>
        <scheme val="minor"/>
      </rPr>
      <t>Mediciones ambientales.</t>
    </r>
    <r>
      <rPr>
        <sz val="11"/>
        <color theme="1"/>
        <rFont val="Calibri"/>
        <family val="2"/>
        <scheme val="minor"/>
      </rPr>
      <t xml:space="preserve">
Capacitación conservación visual
</t>
    </r>
    <r>
      <rPr>
        <sz val="11"/>
        <color rgb="FFFF0000"/>
        <rFont val="Calibri"/>
        <family val="2"/>
        <scheme val="minor"/>
      </rPr>
      <t>Infografias sobre el cuidado durante las epocas de calor intenso</t>
    </r>
  </si>
  <si>
    <t xml:space="preserve">Psicosocial </t>
  </si>
  <si>
    <r>
      <rPr>
        <sz val="11"/>
        <color rgb="FFFF0000"/>
        <rFont val="Calibri"/>
        <family val="2"/>
        <scheme val="minor"/>
      </rPr>
      <t xml:space="preserve">• Implementación de actividades </t>
    </r>
    <r>
      <rPr>
        <sz val="11"/>
        <color theme="1"/>
        <rFont val="Calibri"/>
        <family val="2"/>
        <scheme val="minor"/>
      </rPr>
      <t xml:space="preserve">
• Capacitación 
</t>
    </r>
    <r>
      <rPr>
        <sz val="11"/>
        <color rgb="FFFF0000"/>
        <rFont val="Calibri"/>
        <family val="2"/>
        <scheme val="minor"/>
      </rPr>
      <t xml:space="preserve">• Informar sobre resolución de conflictos </t>
    </r>
    <r>
      <rPr>
        <sz val="11"/>
        <color theme="1"/>
        <rFont val="Calibri"/>
        <family val="2"/>
        <scheme val="minor"/>
      </rPr>
      <t xml:space="preserve">
• Batería psicosocial
estudio de clima laboral</t>
    </r>
  </si>
  <si>
    <r>
      <t xml:space="preserve">• Programa de riesgo psicosocial
Plan de intervención 
</t>
    </r>
    <r>
      <rPr>
        <sz val="11"/>
        <color rgb="FFFF0000"/>
        <rFont val="Calibri"/>
        <family val="2"/>
        <scheme val="minor"/>
      </rPr>
      <t>• Programa de bienestar</t>
    </r>
    <r>
      <rPr>
        <sz val="11"/>
        <color theme="1"/>
        <rFont val="Calibri"/>
        <family val="2"/>
        <scheme val="minor"/>
      </rPr>
      <t xml:space="preserve">
</t>
    </r>
    <r>
      <rPr>
        <sz val="11"/>
        <color rgb="FFFF0000"/>
        <rFont val="Calibri"/>
        <family val="2"/>
        <scheme val="minor"/>
      </rPr>
      <t>• COCOLA</t>
    </r>
  </si>
  <si>
    <t>Programa de bienestar</t>
  </si>
  <si>
    <t>Tipo de Peligro</t>
  </si>
  <si>
    <t>Acciones</t>
  </si>
  <si>
    <r>
      <rPr>
        <b/>
        <sz val="10"/>
        <color theme="1"/>
        <rFont val="Roboto"/>
      </rPr>
      <t>* Eliminación:</t>
    </r>
    <r>
      <rPr>
        <sz val="10"/>
        <color theme="1"/>
        <rFont val="Roboto"/>
      </rPr>
      <t xml:space="preserve"> Implementar políticas de teletrabajo para empleados con síntomas de enfermedades virales.
</t>
    </r>
    <r>
      <rPr>
        <b/>
        <sz val="10"/>
        <color theme="1"/>
        <rFont val="Roboto"/>
      </rPr>
      <t>* Sustitución:</t>
    </r>
    <r>
      <rPr>
        <sz val="10"/>
        <color theme="1"/>
        <rFont val="Roboto"/>
      </rPr>
      <t xml:space="preserve"> Automatizar procesos para reducir la interacción humana en áreas de riesgo.
</t>
    </r>
    <r>
      <rPr>
        <b/>
        <sz val="10"/>
        <color theme="1"/>
        <rFont val="Roboto"/>
      </rPr>
      <t>* Controles Administrativos:</t>
    </r>
    <r>
      <rPr>
        <sz val="10"/>
        <color theme="1"/>
        <rFont val="Roboto"/>
      </rPr>
      <t xml:space="preserve"> Establecer Programa de Riesgo Biológico. Monitorear la salud de los empleados, 
</t>
    </r>
    <r>
      <rPr>
        <b/>
        <sz val="10"/>
        <color theme="1"/>
        <rFont val="Roboto"/>
      </rPr>
      <t>* Equipos o Elementos de Protección Personal (EPP):</t>
    </r>
    <r>
      <rPr>
        <sz val="10"/>
        <color theme="1"/>
        <rFont val="Roboto"/>
      </rPr>
      <t xml:space="preserve"> Uso obligatorio de tapabocas para personas con síntomas gripales.</t>
    </r>
  </si>
  <si>
    <t>Rickettsias</t>
  </si>
  <si>
    <r>
      <rPr>
        <b/>
        <sz val="10"/>
        <color theme="1"/>
        <rFont val="Roboto"/>
      </rPr>
      <t>* Eliminación:</t>
    </r>
    <r>
      <rPr>
        <sz val="10"/>
        <color theme="1"/>
        <rFont val="Roboto"/>
      </rPr>
      <t xml:space="preserve"> Implementar políticas de trabajo remoto para empleados con infecciones bacterianas.
</t>
    </r>
    <r>
      <rPr>
        <b/>
        <sz val="10"/>
        <color theme="1"/>
        <rFont val="Roboto"/>
      </rPr>
      <t xml:space="preserve">* Sustitución: </t>
    </r>
    <r>
      <rPr>
        <sz val="10"/>
        <color theme="1"/>
        <rFont val="Roboto"/>
      </rPr>
      <t xml:space="preserve">Utilizar desinfectantes y productos de limpieza menos agresivos pero igual de efectivos.
</t>
    </r>
    <r>
      <rPr>
        <b/>
        <sz val="10"/>
        <color theme="1"/>
        <rFont val="Roboto"/>
      </rPr>
      <t>* Controles Administrativos:</t>
    </r>
    <r>
      <rPr>
        <sz val="10"/>
        <color theme="1"/>
        <rFont val="Roboto"/>
      </rPr>
      <t xml:space="preserve">  Establecer Programa de Riesgo Biológico. Monitorear la salud de los empleados, Establecer protocolos estrictos de limpieza y desinfección. Capacitar al personal sobre buenas prácticas de higiene. Implementar programas de monitoreo de la salud de los empleados. Promover campañas de vacunación contra enfermedades bacterianas.
</t>
    </r>
    <r>
      <rPr>
        <b/>
        <sz val="10"/>
        <color theme="1"/>
        <rFont val="Roboto"/>
      </rPr>
      <t xml:space="preserve">* Equipos o Elementos de Protección Personal (EPP): </t>
    </r>
    <r>
      <rPr>
        <sz val="10"/>
        <color theme="1"/>
        <rFont val="Roboto"/>
      </rPr>
      <t>Uso obligatorio de tapabocas para personas con síntomas gripales.</t>
    </r>
  </si>
  <si>
    <r>
      <rPr>
        <b/>
        <sz val="10"/>
        <color theme="1"/>
        <rFont val="Roboto"/>
      </rPr>
      <t>* Eliminación:</t>
    </r>
    <r>
      <rPr>
        <sz val="10"/>
        <color theme="1"/>
        <rFont val="Roboto"/>
      </rPr>
      <t xml:space="preserve"> Retirar materiales y superficies que favorezcan la proliferación de hongos, como alfombras o paredes con humedad.
</t>
    </r>
    <r>
      <rPr>
        <b/>
        <sz val="10"/>
        <color theme="1"/>
        <rFont val="Roboto"/>
      </rPr>
      <t xml:space="preserve">* Sustitución: </t>
    </r>
    <r>
      <rPr>
        <sz val="10"/>
        <color theme="1"/>
        <rFont val="Roboto"/>
      </rPr>
      <t xml:space="preserve">Reemplazar materiales por otros que sean resistentes a la humedad y no favorezcan el crecimiento de hongos, como pintura anti-hongos o recubrimientos impermeables.
</t>
    </r>
    <r>
      <rPr>
        <b/>
        <sz val="10"/>
        <color theme="1"/>
        <rFont val="Roboto"/>
      </rPr>
      <t xml:space="preserve">* Controles Administrativos: </t>
    </r>
    <r>
      <rPr>
        <sz val="10"/>
        <color theme="1"/>
        <rFont val="Roboto"/>
      </rPr>
      <t xml:space="preserve"> Establecer Programa de Riesgo Biológico. Monitorear la salud de los empleados, Establecer un plan de mantenimiento preventivo que incluya la inspección y limpieza regular de áreas húmedas. Capacitar al personal en la identificación y reporte de signos de crecimiento de hongos. Realizar monitoreos ambientales periódicos para detectar la presencia de esporas.
</t>
    </r>
    <r>
      <rPr>
        <b/>
        <sz val="10"/>
        <color theme="1"/>
        <rFont val="Roboto"/>
      </rPr>
      <t xml:space="preserve">* Equipos o Elementos de Protección Personal (EPP): </t>
    </r>
    <r>
      <rPr>
        <sz val="10"/>
        <color theme="1"/>
        <rFont val="Roboto"/>
      </rPr>
      <t>Uso de guantes desechables durante la limpieza o manipulación de materiales contaminados.</t>
    </r>
  </si>
  <si>
    <r>
      <rPr>
        <b/>
        <sz val="10"/>
        <color theme="1"/>
        <rFont val="Roboto"/>
      </rPr>
      <t>* Eliminación:</t>
    </r>
    <r>
      <rPr>
        <sz val="10"/>
        <color theme="1"/>
        <rFont val="Roboto"/>
      </rPr>
      <t xml:space="preserve"> Controlar y eliminar las poblaciones de vectores (como garrapatas y pulgas) en las áreas de trabajo.
</t>
    </r>
    <r>
      <rPr>
        <b/>
        <sz val="10"/>
        <color theme="1"/>
        <rFont val="Roboto"/>
      </rPr>
      <t>* Sustitución:</t>
    </r>
    <r>
      <rPr>
        <sz val="10"/>
        <color theme="1"/>
        <rFont val="Roboto"/>
      </rPr>
      <t xml:space="preserve"> Implementar métodos alternativos de control de plagas que no dependan de productos químicos peligrosos.
</t>
    </r>
    <r>
      <rPr>
        <b/>
        <sz val="10"/>
        <color theme="1"/>
        <rFont val="Roboto"/>
      </rPr>
      <t xml:space="preserve">* Controles Administrativos: </t>
    </r>
    <r>
      <rPr>
        <sz val="10"/>
        <color theme="1"/>
        <rFont val="Roboto"/>
      </rPr>
      <t xml:space="preserve"> Establecer Programa de Riesgo Biológico. Monitorear la salud de los empleados, Capacitar al personal sobre la prevención de picaduras y la identificación de vectores. Realizar inspecciones periódicas en áreas donde pueden proliferar los vectores.
</t>
    </r>
    <r>
      <rPr>
        <b/>
        <sz val="10"/>
        <color theme="1"/>
        <rFont val="Roboto"/>
      </rPr>
      <t xml:space="preserve">* Equipos o Elementos de Protección Personal (EPP): </t>
    </r>
    <r>
      <rPr>
        <sz val="10"/>
        <color theme="1"/>
        <rFont val="Roboto"/>
      </rPr>
      <t>Uso de ropa de protección, como camisas de manga larga y pantalones largos, así como repelentes de insectos en áreas con riesgo de exposición.</t>
    </r>
  </si>
  <si>
    <r>
      <rPr>
        <b/>
        <sz val="10"/>
        <color theme="1"/>
        <rFont val="Roboto"/>
      </rPr>
      <t>* Eliminación:</t>
    </r>
    <r>
      <rPr>
        <sz val="10"/>
        <color theme="1"/>
        <rFont val="Roboto"/>
      </rPr>
      <t xml:space="preserve"> Implementar medidas de higiene rigurosas y saneamiento para eliminar fuentes de infestación por parásitos en el lugar de trabajo.
</t>
    </r>
    <r>
      <rPr>
        <b/>
        <sz val="10"/>
        <color theme="1"/>
        <rFont val="Roboto"/>
      </rPr>
      <t xml:space="preserve">* Sustitución: </t>
    </r>
    <r>
      <rPr>
        <sz val="10"/>
        <color theme="1"/>
        <rFont val="Roboto"/>
      </rPr>
      <t xml:space="preserve">Reemplazar productos o materiales que puedan estar contaminados con parásitos por alternativas seguras.
</t>
    </r>
    <r>
      <rPr>
        <b/>
        <sz val="10"/>
        <color theme="1"/>
        <rFont val="Roboto"/>
      </rPr>
      <t>* Controles de Ingeniería:</t>
    </r>
    <r>
      <rPr>
        <sz val="10"/>
        <color theme="1"/>
        <rFont val="Roboto"/>
      </rPr>
      <t xml:space="preserve"> Instalar sistemas de filtración y purificación de agua potable y sistemas de eliminación de residuos adecuados para evitar la proliferación de parásitos.
</t>
    </r>
    <r>
      <rPr>
        <b/>
        <sz val="10"/>
        <color theme="1"/>
        <rFont val="Roboto"/>
      </rPr>
      <t>* Controles Administrativos:</t>
    </r>
    <r>
      <rPr>
        <sz val="10"/>
        <color theme="1"/>
        <rFont val="Roboto"/>
      </rPr>
      <t xml:space="preserve"> Establecer Programa de Riesgo Biológico, campañas de desparasitación periódica, y educación al personal sobre prácticas de higiene y prevención de infestaciones.
</t>
    </r>
    <r>
      <rPr>
        <b/>
        <sz val="10"/>
        <color theme="1"/>
        <rFont val="Roboto"/>
      </rPr>
      <t xml:space="preserve">* Equipos o Elementos de Protección Personal (EPP): </t>
    </r>
    <r>
      <rPr>
        <sz val="10"/>
        <color theme="1"/>
        <rFont val="Roboto"/>
      </rPr>
      <t>Uso de guantes, ropa protectora, y calzado cerrado en áreas con riesgo de exposición a parásitos.</t>
    </r>
  </si>
  <si>
    <r>
      <rPr>
        <b/>
        <sz val="10"/>
        <color theme="1"/>
        <rFont val="Roboto"/>
      </rPr>
      <t>* Eliminación:</t>
    </r>
    <r>
      <rPr>
        <sz val="10"/>
        <color theme="1"/>
        <rFont val="Roboto"/>
      </rPr>
      <t xml:space="preserve"> Eliminar fuentes y áreas donde habitan insectos o animales que pueden causar picaduras.
</t>
    </r>
    <r>
      <rPr>
        <b/>
        <sz val="10"/>
        <color theme="1"/>
        <rFont val="Roboto"/>
      </rPr>
      <t>* Sustitución</t>
    </r>
    <r>
      <rPr>
        <sz val="10"/>
        <color theme="1"/>
        <rFont val="Roboto"/>
      </rPr>
      <t xml:space="preserve">: Utilizar repelentes de insectos y productos que eviten la atracción de animales picadores.
</t>
    </r>
    <r>
      <rPr>
        <b/>
        <sz val="10"/>
        <color theme="1"/>
        <rFont val="Roboto"/>
      </rPr>
      <t xml:space="preserve">* Controles de Ingeniería: </t>
    </r>
    <r>
      <rPr>
        <sz val="10"/>
        <color theme="1"/>
        <rFont val="Roboto"/>
      </rPr>
      <t xml:space="preserve">Instalar mallas o barreras físicas en ventanas y puertas para evitar la entrada de insectos. Implementar sistemas de control de plagas en el entorno laboral.
</t>
    </r>
    <r>
      <rPr>
        <b/>
        <sz val="10"/>
        <color theme="1"/>
        <rFont val="Roboto"/>
      </rPr>
      <t xml:space="preserve">* Controles Administrativos: </t>
    </r>
    <r>
      <rPr>
        <sz val="10"/>
        <color theme="1"/>
        <rFont val="Roboto"/>
      </rPr>
      <t xml:space="preserve">Establecer Programa de Riesgo Biológico. Capacitar al personal en la prevención y tratamiento de picaduras. Proveer información sobre primeros auxilios en caso de picaduras.
</t>
    </r>
    <r>
      <rPr>
        <b/>
        <sz val="10"/>
        <color theme="1"/>
        <rFont val="Roboto"/>
      </rPr>
      <t xml:space="preserve">* Equipos o Elementos de Protección Personal (EPP): </t>
    </r>
    <r>
      <rPr>
        <sz val="10"/>
        <color theme="1"/>
        <rFont val="Roboto"/>
      </rPr>
      <t>Uso de ropa de protección, como camisas de manga larga, pantalones largos, y repelentes de insectos en áreas con riesgo de picaduras.</t>
    </r>
  </si>
  <si>
    <r>
      <rPr>
        <b/>
        <sz val="10"/>
        <color theme="1"/>
        <rFont val="Roboto"/>
      </rPr>
      <t>* Eliminación:</t>
    </r>
    <r>
      <rPr>
        <sz val="10"/>
        <color theme="1"/>
        <rFont val="Roboto"/>
      </rPr>
      <t xml:space="preserve"> Identificar y remover animales peligrosos del entorno laboral para prevenir mordeduras.
</t>
    </r>
    <r>
      <rPr>
        <b/>
        <sz val="10"/>
        <color theme="1"/>
        <rFont val="Roboto"/>
      </rPr>
      <t xml:space="preserve">* Sustitución: </t>
    </r>
    <r>
      <rPr>
        <sz val="10"/>
        <color theme="1"/>
        <rFont val="Roboto"/>
      </rPr>
      <t xml:space="preserve">Reemplazar animales agresivos o potencialmente peligrosos con otros más dóciles, si es necesario en el contexto de trabajo.
</t>
    </r>
    <r>
      <rPr>
        <b/>
        <sz val="10"/>
        <color theme="1"/>
        <rFont val="Roboto"/>
      </rPr>
      <t>* Controles Administrativos:</t>
    </r>
    <r>
      <rPr>
        <sz val="10"/>
        <color theme="1"/>
        <rFont val="Roboto"/>
      </rPr>
      <t xml:space="preserve"> Establecer Programa de Riesgo Biológico. Implementar programas de manejo seguro de animales. Capacitar al personal en la identificación de riesgos y en la respuesta adecuada a posibles incidentes de mordeduras.
</t>
    </r>
    <r>
      <rPr>
        <b/>
        <sz val="10"/>
        <color theme="1"/>
        <rFont val="Roboto"/>
      </rPr>
      <t>* Equipos o Elementos de Protección Personal (EPP):</t>
    </r>
    <r>
      <rPr>
        <sz val="10"/>
        <color theme="1"/>
        <rFont val="Roboto"/>
      </rPr>
      <t xml:space="preserve"> Uso de guantes gruesos, protectores de brazos y otros equipos de protección cuando se manejen animales que puedan morder.</t>
    </r>
  </si>
  <si>
    <r>
      <rPr>
        <b/>
        <sz val="10"/>
        <color theme="1"/>
        <rFont val="Roboto"/>
      </rPr>
      <t>* Eliminación:</t>
    </r>
    <r>
      <rPr>
        <sz val="10"/>
        <color theme="1"/>
        <rFont val="Roboto"/>
      </rPr>
      <t xml:space="preserve"> Implementar prácticas de limpieza y desinfección frecuentes para eliminar fluidos o excrementos en el lugar de trabajo.
</t>
    </r>
    <r>
      <rPr>
        <b/>
        <sz val="10"/>
        <color theme="1"/>
        <rFont val="Roboto"/>
      </rPr>
      <t>* Sustitución:</t>
    </r>
    <r>
      <rPr>
        <sz val="10"/>
        <color theme="1"/>
        <rFont val="Roboto"/>
      </rPr>
      <t xml:space="preserve"> Sustituir materiales o superficies contaminadas por otros que sean más fáciles de limpiar y desinfectar.
</t>
    </r>
    <r>
      <rPr>
        <b/>
        <sz val="10"/>
        <color theme="1"/>
        <rFont val="Roboto"/>
      </rPr>
      <t>* Controles de Ingeniería:</t>
    </r>
    <r>
      <rPr>
        <sz val="10"/>
        <color theme="1"/>
        <rFont val="Roboto"/>
      </rPr>
      <t xml:space="preserve"> Instalar sistemas de drenaje adecuados y estaciones de lavado de manos cerca de las áreas donde hay riesgo de exposición. Implementar sistemas cerrados para el manejo de residuos biológicos.
</t>
    </r>
    <r>
      <rPr>
        <b/>
        <sz val="10"/>
        <color theme="1"/>
        <rFont val="Roboto"/>
      </rPr>
      <t xml:space="preserve">* Controles Administrativos: </t>
    </r>
    <r>
      <rPr>
        <sz val="10"/>
        <color theme="1"/>
        <rFont val="Roboto"/>
      </rPr>
      <t xml:space="preserve">Establecer Programa de Riesgo Biológico. Establecer procedimientos estrictos de manejo y eliminación de fluidos o excrementos. Capacitar al personal sobre los riesgos asociados y las técnicas de limpieza adecuadas. Implementar un programa de vacunación contra enfermedades transmitidas por estos fluidos.
</t>
    </r>
    <r>
      <rPr>
        <b/>
        <sz val="10"/>
        <color theme="1"/>
        <rFont val="Roboto"/>
      </rPr>
      <t>* Equipos o Elementos de Protección Personal (EPP):</t>
    </r>
    <r>
      <rPr>
        <sz val="10"/>
        <color theme="1"/>
        <rFont val="Roboto"/>
      </rPr>
      <t xml:space="preserve"> Uso de guantes desechables, mascarillas, gafas de protección, y ropa impermeable para evitar el contacto directo con fluidos o excrementos.</t>
    </r>
  </si>
  <si>
    <t>Presión atmosférica (normal y ajustada)</t>
  </si>
  <si>
    <t>Radiaciones ionizantes  (rayos x, gama, beta y alfa)</t>
  </si>
  <si>
    <t>Radiaciones no ionizantes (láser, ultravioleta infrarroja)</t>
  </si>
  <si>
    <r>
      <rPr>
        <b/>
        <sz val="10"/>
        <color theme="1"/>
        <rFont val="Roboto"/>
      </rPr>
      <t>* Eliminación:</t>
    </r>
    <r>
      <rPr>
        <sz val="10"/>
        <color theme="1"/>
        <rFont val="Roboto"/>
      </rPr>
      <t xml:space="preserve"> Rediseñar procesos o modificar equipos para eliminar o reducir la fuente de ruido en el lugar de trabajo.
</t>
    </r>
    <r>
      <rPr>
        <b/>
        <sz val="10"/>
        <color theme="1"/>
        <rFont val="Roboto"/>
      </rPr>
      <t>* Sustitución:</t>
    </r>
    <r>
      <rPr>
        <sz val="10"/>
        <color theme="1"/>
        <rFont val="Roboto"/>
      </rPr>
      <t xml:space="preserve"> Reemplazar máquinas ruidosas con equipos más silenciosos o que generen menos impacto acústico.
</t>
    </r>
    <r>
      <rPr>
        <b/>
        <sz val="10"/>
        <color theme="1"/>
        <rFont val="Roboto"/>
      </rPr>
      <t>* Controles de Ingeniería:</t>
    </r>
    <r>
      <rPr>
        <sz val="10"/>
        <color theme="1"/>
        <rFont val="Roboto"/>
      </rPr>
      <t xml:space="preserve"> Instalar barreras acústicas, amortiguadores de sonido, o cabinas insonorizadas alrededor de las fuentes de ruido. Implementar sistemas de aislamiento acústico en las estructuras del edificio.
</t>
    </r>
    <r>
      <rPr>
        <b/>
        <sz val="10"/>
        <color theme="1"/>
        <rFont val="Roboto"/>
      </rPr>
      <t>* Controles Administrativos:</t>
    </r>
    <r>
      <rPr>
        <sz val="10"/>
        <color theme="1"/>
        <rFont val="Roboto"/>
      </rPr>
      <t xml:space="preserve"> Establecer horarios de trabajo que minimicen la exposición al ruido. Implementar rotaciones de personal para reducir el tiempo de exposición. Realizar monitoreos periódicos del nivel de ruido y capacitaciones sobre los efectos del ruido y la importancia de proteger la audición.
</t>
    </r>
    <r>
      <rPr>
        <b/>
        <sz val="10"/>
        <color theme="1"/>
        <rFont val="Roboto"/>
      </rPr>
      <t>* Equipos o Elementos de Protección Personal (EPP):</t>
    </r>
    <r>
      <rPr>
        <sz val="10"/>
        <color theme="1"/>
        <rFont val="Roboto"/>
      </rPr>
      <t xml:space="preserve"> Provisión y uso obligatorio de protectores auditivos, como tapones de oído o orejeras, adecuados al nivel de ruido presente.</t>
    </r>
  </si>
  <si>
    <r>
      <rPr>
        <b/>
        <sz val="10"/>
        <color theme="1"/>
        <rFont val="Roboto"/>
      </rPr>
      <t>* Eliminación:</t>
    </r>
    <r>
      <rPr>
        <sz val="10"/>
        <color theme="1"/>
        <rFont val="Roboto"/>
      </rPr>
      <t xml:space="preserve"> Eliminar fuentes de luz excesiva o inadecuada en el entorno de trabajo mediante el rediseño del espacio o la eliminación de luces innecesarias.
</t>
    </r>
    <r>
      <rPr>
        <b/>
        <sz val="10"/>
        <color theme="1"/>
        <rFont val="Roboto"/>
      </rPr>
      <t>* Sustitución:</t>
    </r>
    <r>
      <rPr>
        <sz val="10"/>
        <color theme="1"/>
        <rFont val="Roboto"/>
      </rPr>
      <t xml:space="preserve"> Reemplazar luces demasiado brillantes o deficientes con iluminación que cumpla con los estándares adecuados para cada tipo de tarea, utilizando luces de intensidad regulable o luz natural cuando sea posible.
</t>
    </r>
    <r>
      <rPr>
        <b/>
        <sz val="10"/>
        <color theme="1"/>
        <rFont val="Roboto"/>
      </rPr>
      <t>* Controles de Ingeniería:</t>
    </r>
    <r>
      <rPr>
        <sz val="10"/>
        <color theme="1"/>
        <rFont val="Roboto"/>
      </rPr>
      <t xml:space="preserve"> Instalar sistemas de control de iluminación, como dimmers o sensores, que ajusten automáticamente la intensidad de la luz según las necesidades. Implementar barreras o filtros para reducir el deslumbramiento y mejorar la distribución uniforme de la luz en el área de trabajo.
</t>
    </r>
    <r>
      <rPr>
        <b/>
        <sz val="10"/>
        <color theme="1"/>
        <rFont val="Roboto"/>
      </rPr>
      <t>* Controles Administrativos:</t>
    </r>
    <r>
      <rPr>
        <sz val="10"/>
        <color theme="1"/>
        <rFont val="Roboto"/>
      </rPr>
      <t xml:space="preserve"> Establecer políticas para la revisión periódica de la iluminación en las áreas de trabajo. Realizar mediciones de la calidad de la luz y ajustar la iluminación según los resultados. Capacitar al personal sobre la importancia de una iluminación adecuada y las posibles consecuencias de la exposición prolongada a la luz inadecuada.
</t>
    </r>
    <r>
      <rPr>
        <b/>
        <sz val="10"/>
        <color theme="1"/>
        <rFont val="Roboto"/>
      </rPr>
      <t>* Equipos o Elementos de Protección Personal (EPP):</t>
    </r>
    <r>
      <rPr>
        <sz val="10"/>
        <color theme="1"/>
        <rFont val="Roboto"/>
      </rPr>
      <t xml:space="preserve"> Uso de gafas con antirreflejo o filtros especiales para reducir la fatiga ocular y proteger contra el deslumbramiento excesivo.</t>
    </r>
  </si>
  <si>
    <r>
      <rPr>
        <b/>
        <sz val="10"/>
        <color theme="1"/>
        <rFont val="Roboto"/>
      </rPr>
      <t>* Eliminación:</t>
    </r>
    <r>
      <rPr>
        <sz val="10"/>
        <color theme="1"/>
        <rFont val="Roboto"/>
      </rPr>
      <t xml:space="preserve"> Rediseñar procesos o cambiar equipos para eliminar la necesidad de operar maquinaria que genere vibración significativa.
</t>
    </r>
    <r>
      <rPr>
        <b/>
        <sz val="10"/>
        <color theme="1"/>
        <rFont val="Roboto"/>
      </rPr>
      <t>* Sustitución:</t>
    </r>
    <r>
      <rPr>
        <sz val="10"/>
        <color theme="1"/>
        <rFont val="Roboto"/>
      </rPr>
      <t xml:space="preserve"> Reemplazar equipos o herramientas que producen alta vibración con alternativas que generen menos vibración o utilicen tecnología que la reduzca.
</t>
    </r>
    <r>
      <rPr>
        <b/>
        <sz val="10"/>
        <color theme="1"/>
        <rFont val="Roboto"/>
      </rPr>
      <t xml:space="preserve">* Controles de Ingeniería: </t>
    </r>
    <r>
      <rPr>
        <sz val="10"/>
        <color theme="1"/>
        <rFont val="Roboto"/>
      </rPr>
      <t xml:space="preserve">Instalar amortiguadores, aisladores de vibración, o sistemas de suspensión en las máquinas para reducir la transmisión de vibraciones al cuerpo. Implementar plataformas antivibración o asientos con suspensión en vehículos o maquinaria pesada.
</t>
    </r>
    <r>
      <rPr>
        <b/>
        <sz val="10"/>
        <color theme="1"/>
        <rFont val="Roboto"/>
      </rPr>
      <t>* Controles Administrativos:</t>
    </r>
    <r>
      <rPr>
        <sz val="10"/>
        <color theme="1"/>
        <rFont val="Roboto"/>
      </rPr>
      <t xml:space="preserve"> Limitar el tiempo de exposición a las vibraciones mediante la rotación de tareas y la programación de pausas regulares. Realizar mediciones periódicas de la exposición a vibraciones y ajustar los procedimientos de trabajo según los resultados. Capacitar al personal sobre los riesgos asociados con la exposición prolongada a vibraciones y las mejores prácticas para reducir el impacto.
</t>
    </r>
    <r>
      <rPr>
        <b/>
        <sz val="10"/>
        <color theme="1"/>
        <rFont val="Roboto"/>
      </rPr>
      <t xml:space="preserve">* Equipos o Elementos de Protección Personal (EPP): </t>
    </r>
    <r>
      <rPr>
        <sz val="10"/>
        <color theme="1"/>
        <rFont val="Roboto"/>
      </rPr>
      <t>Provisión y uso de guantes antivibración para reducir la transmisión de vibración a las manos, así como asientos y calzado diseñados para minimizar la vibración en el cuerpo entero.</t>
    </r>
  </si>
  <si>
    <r>
      <rPr>
        <b/>
        <sz val="10"/>
        <color theme="1"/>
        <rFont val="Roboto"/>
      </rPr>
      <t>* Eliminación:</t>
    </r>
    <r>
      <rPr>
        <sz val="10"/>
        <color theme="1"/>
        <rFont val="Roboto"/>
      </rPr>
      <t xml:space="preserve"> Modificar los procesos o actividades para evitar la exposición directa a temperaturas extremas, como trabajar en horarios más frescos o reorganizar tareas para evitar la exposición prolongada.
</t>
    </r>
    <r>
      <rPr>
        <b/>
        <sz val="10"/>
        <color theme="1"/>
        <rFont val="Roboto"/>
      </rPr>
      <t>* Sustitución:</t>
    </r>
    <r>
      <rPr>
        <sz val="10"/>
        <color theme="1"/>
        <rFont val="Roboto"/>
      </rPr>
      <t xml:space="preserve"> Utilizar equipos o materiales que generen menos calor o frío, o implementar barreras físicas que reduzcan la exposición a temperaturas extremas.
</t>
    </r>
    <r>
      <rPr>
        <b/>
        <sz val="10"/>
        <color theme="1"/>
        <rFont val="Roboto"/>
      </rPr>
      <t>* Controles de Ingeniería:</t>
    </r>
    <r>
      <rPr>
        <sz val="10"/>
        <color theme="1"/>
        <rFont val="Roboto"/>
      </rPr>
      <t xml:space="preserve"> Instalar sistemas de climatización adecuados, como calefacción en áreas frías y aire acondicionado en áreas calurosas. Implementar sistemas de aislamiento térmico en paredes, techos y suelos para mantener temperaturas interiores confortables.
</t>
    </r>
    <r>
      <rPr>
        <b/>
        <sz val="10"/>
        <color theme="1"/>
        <rFont val="Roboto"/>
      </rPr>
      <t xml:space="preserve">* Controles Administrativos: </t>
    </r>
    <r>
      <rPr>
        <sz val="10"/>
        <color theme="1"/>
        <rFont val="Roboto"/>
      </rPr>
      <t xml:space="preserve">Establecer políticas de trabajo que incluyan pausas regulares en áreas climatizadas para permitir la recuperación. Proveer acceso a hidratación constante en ambientes calurosos y ropa adecuada para ambientes fríos. Realizar monitoreos ambientales y ajustar las condiciones de trabajo según las temperaturas.
</t>
    </r>
    <r>
      <rPr>
        <b/>
        <sz val="10"/>
        <color theme="1"/>
        <rFont val="Roboto"/>
      </rPr>
      <t>* Equipos o Elementos de Protección Personal (EPP):</t>
    </r>
    <r>
      <rPr>
        <sz val="10"/>
        <color theme="1"/>
        <rFont val="Roboto"/>
      </rPr>
      <t xml:space="preserve"> Uso de ropa térmica aislante en ambientes fríos y ropa ligera, transpirable en ambientes calurosos. Uso de protección adicional como guantes, gorros, o botas térmicas para frío extremo, y sombreros o protección solar para calor extremo.</t>
    </r>
  </si>
  <si>
    <r>
      <rPr>
        <b/>
        <sz val="10"/>
        <color theme="1"/>
        <rFont val="Roboto"/>
      </rPr>
      <t xml:space="preserve">* Eliminación: </t>
    </r>
    <r>
      <rPr>
        <sz val="10"/>
        <color theme="1"/>
        <rFont val="Roboto"/>
      </rPr>
      <t xml:space="preserve">Modificar los procesos para evitar la necesidad de trabajar en entornos con presión atmosférica ajustada o inusual, como en cámaras hiperbáricas o altitudes extremas.
</t>
    </r>
    <r>
      <rPr>
        <b/>
        <sz val="10"/>
        <color theme="1"/>
        <rFont val="Roboto"/>
      </rPr>
      <t xml:space="preserve">* Sustitución: </t>
    </r>
    <r>
      <rPr>
        <sz val="10"/>
        <color theme="1"/>
        <rFont val="Roboto"/>
      </rPr>
      <t xml:space="preserve">Reemplazar actividades de alto riesgo relacionadas con cambios de presión atmosférica por alternativas que no requieran exposición a estas condiciones, como el uso de tecnologías remotas o automatizadas.
</t>
    </r>
    <r>
      <rPr>
        <b/>
        <sz val="10"/>
        <color theme="1"/>
        <rFont val="Roboto"/>
      </rPr>
      <t xml:space="preserve">* Controles de Ingeniería: </t>
    </r>
    <r>
      <rPr>
        <sz val="10"/>
        <color theme="1"/>
        <rFont val="Roboto"/>
      </rPr>
      <t xml:space="preserve">Implementar sistemas de presurización controlada en ambientes cerrados, como cabinas de presión o cámaras de descompresión, para ajustar la presión atmosférica de manera segura. Instalar sensores y alarmas que monitoreen y regulen la presión atmosférica en tiempo real.
</t>
    </r>
    <r>
      <rPr>
        <b/>
        <sz val="10"/>
        <color theme="1"/>
        <rFont val="Roboto"/>
      </rPr>
      <t>* Controles Administrativos:</t>
    </r>
    <r>
      <rPr>
        <sz val="10"/>
        <color theme="1"/>
        <rFont val="Roboto"/>
      </rPr>
      <t xml:space="preserve"> Establecer procedimientos estrictos para la aclimatación progresiva a condiciones de presión atmosférica inusual. Capacitar al personal sobre los riesgos asociados con cambios en la presión atmosférica y los síntomas de descompresión o sobrepresión. Implementar pausas y períodos de descanso adecuados para permitir la adaptación del cuerpo a la presión atmosférica.
</t>
    </r>
    <r>
      <rPr>
        <b/>
        <sz val="10"/>
        <color theme="1"/>
        <rFont val="Roboto"/>
      </rPr>
      <t>* Equipos o Elementos de Protección Personal (EPP):</t>
    </r>
    <r>
      <rPr>
        <sz val="10"/>
        <color theme="1"/>
        <rFont val="Roboto"/>
      </rPr>
      <t xml:space="preserve"> Uso de trajes de presión, máscaras de oxígeno o sistemas de respiración asistida en entornos donde la presión atmosférica es significativamente diferente de la normal. Provisión de dispositivos de monitoreo personal de la presión atmosférica y oxígeno para detectar cambios bruscos en las condiciones ambientales.</t>
    </r>
  </si>
  <si>
    <r>
      <rPr>
        <b/>
        <sz val="10"/>
        <color theme="1"/>
        <rFont val="Roboto"/>
      </rPr>
      <t>* Eliminación:</t>
    </r>
    <r>
      <rPr>
        <sz val="10"/>
        <color theme="1"/>
        <rFont val="Roboto"/>
      </rPr>
      <t xml:space="preserve"> Eliminar la fuente de radiación ionizante mediante la sustitución de técnicas o equipos que no requieran el uso de radiaciones ionizantes, como utilizar tecnologías de imagen no ionizantes (por ejemplo, ultrasonido en lugar de rayos X).
</t>
    </r>
    <r>
      <rPr>
        <b/>
        <sz val="10"/>
        <color theme="1"/>
        <rFont val="Roboto"/>
      </rPr>
      <t>* Sustitución:</t>
    </r>
    <r>
      <rPr>
        <sz val="10"/>
        <color theme="1"/>
        <rFont val="Roboto"/>
      </rPr>
      <t xml:space="preserve"> Reemplazar materiales o equipos que emiten radiación ionizante por otros que generen menos radiación o que operen con menores dosis de exposición.
</t>
    </r>
    <r>
      <rPr>
        <b/>
        <sz val="10"/>
        <color theme="1"/>
        <rFont val="Roboto"/>
      </rPr>
      <t>* Controles de Ingeniería:</t>
    </r>
    <r>
      <rPr>
        <sz val="10"/>
        <color theme="1"/>
        <rFont val="Roboto"/>
      </rPr>
      <t xml:space="preserve"> Implementar blindajes adecuados como paredes de plomo o barreras protectoras alrededor de las fuentes de radiación. Utilizar sistemas de control remoto para operar equipos emisores de radiación a distancia segura. Instalar sistemas de monitoreo continuo para medir los niveles de radiación en áreas de trabajo.
</t>
    </r>
    <r>
      <rPr>
        <b/>
        <sz val="10"/>
        <color theme="1"/>
        <rFont val="Roboto"/>
      </rPr>
      <t>* Controles Administrativos:</t>
    </r>
    <r>
      <rPr>
        <sz val="10"/>
        <color theme="1"/>
        <rFont val="Roboto"/>
      </rPr>
      <t xml:space="preserve"> Establecer zonas de exclusión y áreas restringidas donde se utilizan radiaciones ionizantes. Limitar el tiempo de exposición a radiaciones mediante rotaciones de personal y minimización de la presencia en áreas afectadas. Realizar capacitaciones específicas sobre los riesgos de radiación y las medidas de protección necesarias. Monitorear regularmente la salud de los empleados expuestos a través de exámenes médicos especializados.
</t>
    </r>
    <r>
      <rPr>
        <b/>
        <sz val="10"/>
        <color theme="1"/>
        <rFont val="Roboto"/>
      </rPr>
      <t>* Equipos o Elementos de Protección Personal (EPP):</t>
    </r>
    <r>
      <rPr>
        <sz val="10"/>
        <color theme="1"/>
        <rFont val="Roboto"/>
      </rPr>
      <t xml:space="preserve"> Uso de delantales de plomo, guantes, protectores tiroideos, y gafas de plomo para proteger las partes más sensibles del cuerpo. Provisión de dosímetros personales para el monitoreo continuo de la exposición a la radiación.</t>
    </r>
  </si>
  <si>
    <r>
      <rPr>
        <b/>
        <sz val="10"/>
        <color theme="1"/>
        <rFont val="Roboto"/>
      </rPr>
      <t>* Eliminación:</t>
    </r>
    <r>
      <rPr>
        <sz val="10"/>
        <color theme="1"/>
        <rFont val="Roboto"/>
      </rPr>
      <t xml:space="preserve"> Eliminar la fuente de radiación no ionizante mediante la sustitución de procesos o equipos que no requieran el uso de radiaciones como láser, ultravioleta, o infrarroja.
</t>
    </r>
    <r>
      <rPr>
        <b/>
        <sz val="10"/>
        <color theme="1"/>
        <rFont val="Roboto"/>
      </rPr>
      <t>* Sustitución:</t>
    </r>
    <r>
      <rPr>
        <sz val="10"/>
        <color theme="1"/>
        <rFont val="Roboto"/>
      </rPr>
      <t xml:space="preserve"> Reemplazar dispositivos emisores de radiación no ionizante por alternativas que generen menos exposición, como fuentes de luz visible en lugar de ultravioleta para ciertos procesos.
</t>
    </r>
    <r>
      <rPr>
        <b/>
        <sz val="10"/>
        <color theme="1"/>
        <rFont val="Roboto"/>
      </rPr>
      <t>* Controles de Ingeniería:</t>
    </r>
    <r>
      <rPr>
        <sz val="10"/>
        <color theme="1"/>
        <rFont val="Roboto"/>
      </rPr>
      <t xml:space="preserve"> Instalar barreras protectoras o filtros especializados que bloqueen o atenúen la radiación no ionizante. Implementar sistemas de control automático para limitar la exposición, como apagado automático de láseres cuando no están en uso. Utilizar recubrimientos y materiales de protección en superficies reflectantes para evitar la dispersión de la radiación.
</t>
    </r>
    <r>
      <rPr>
        <b/>
        <sz val="10"/>
        <color theme="1"/>
        <rFont val="Roboto"/>
      </rPr>
      <t xml:space="preserve">* Controles Administrativos: </t>
    </r>
    <r>
      <rPr>
        <sz val="10"/>
        <color theme="1"/>
        <rFont val="Roboto"/>
      </rPr>
      <t xml:space="preserve">Establecer zonas de seguridad y procedimientos de acceso controlado en áreas donde se utilizan radiaciones no ionizantes. Limitar el tiempo de exposición mediante rotaciones de personal y evitar la presencia innecesaria en áreas afectadas. Proveer capacitación específica sobre los riesgos asociados con la radiación no ionizante y las medidas de protección adecuadas.
</t>
    </r>
    <r>
      <rPr>
        <b/>
        <sz val="10"/>
        <color theme="1"/>
        <rFont val="Roboto"/>
      </rPr>
      <t>* Equipos o Elementos de Protección Personal (EPP):</t>
    </r>
    <r>
      <rPr>
        <sz val="10"/>
        <color theme="1"/>
        <rFont val="Roboto"/>
      </rPr>
      <t xml:space="preserve"> Uso de gafas de seguridad con filtros específicos para radiación láser o ultravioleta, ropa protectora que cubra la piel en caso de exposición a radiación infrarroja o ultravioleta, y protectores faciales para evitar daños en la piel y los ojos.</t>
    </r>
  </si>
  <si>
    <r>
      <rPr>
        <b/>
        <sz val="10"/>
        <color theme="1"/>
        <rFont val="Roboto"/>
      </rPr>
      <t xml:space="preserve">* Eliminación: </t>
    </r>
    <r>
      <rPr>
        <sz val="10"/>
        <color theme="1"/>
        <rFont val="Roboto"/>
      </rPr>
      <t xml:space="preserve">Eliminar o reducir los procesos que generan polvo, como la sustitución de operaciones de corte o lijado por técnicas sin polvo, o el uso de materiales en forma líquida o pastosa en lugar de polvo.
</t>
    </r>
    <r>
      <rPr>
        <b/>
        <sz val="10"/>
        <color theme="1"/>
        <rFont val="Roboto"/>
      </rPr>
      <t xml:space="preserve">* Sustitución: </t>
    </r>
    <r>
      <rPr>
        <sz val="10"/>
        <color theme="1"/>
        <rFont val="Roboto"/>
      </rPr>
      <t xml:space="preserve">Reemplazar materiales que generan polvo orgánico o inorgánico por otros que no se fragmenten fácilmente en partículas respirables, o que generen menos polvo.
</t>
    </r>
    <r>
      <rPr>
        <b/>
        <sz val="10"/>
        <color theme="1"/>
        <rFont val="Roboto"/>
      </rPr>
      <t>* Controles de Ingeniería:</t>
    </r>
    <r>
      <rPr>
        <sz val="10"/>
        <color theme="1"/>
        <rFont val="Roboto"/>
      </rPr>
      <t xml:space="preserve"> Instalar sistemas de extracción localizada, como campanas de succión y ventilación, para capturar el polvo en la fuente antes de que se disperse en el aire. Implementar sistemas de humidificación en áreas donde se genera polvo para evitar que las partículas se suspendan en el aire.
</t>
    </r>
    <r>
      <rPr>
        <b/>
        <sz val="10"/>
        <color theme="1"/>
        <rFont val="Roboto"/>
      </rPr>
      <t>* Controles Administrativos:</t>
    </r>
    <r>
      <rPr>
        <sz val="10"/>
        <color theme="1"/>
        <rFont val="Roboto"/>
      </rPr>
      <t xml:space="preserve"> Establecer procedimientos de limpieza húmeda para evitar la resuspensión de polvo en el aire. Limitar el tiempo de exposición al polvo mediante rotación de personal y establecer áreas designadas para procesos que generan polvo. Proveer capacitación sobre los riesgos del polvo y las técnicas de trabajo seguras para minimizar la exposición.
</t>
    </r>
    <r>
      <rPr>
        <b/>
        <sz val="10"/>
        <color theme="1"/>
        <rFont val="Roboto"/>
      </rPr>
      <t>* Equipos o Elementos de Protección Personal (EPP):</t>
    </r>
    <r>
      <rPr>
        <sz val="10"/>
        <color theme="1"/>
        <rFont val="Roboto"/>
      </rPr>
      <t xml:space="preserve"> Uso de mascarillas o respiradores con filtros adecuados para polvo orgánico e inorgánico, gafas de protección para evitar la irritación ocular, y ropa protectora desechable o lavable para prevenir la acumulación de polvo en la ropa.</t>
    </r>
  </si>
  <si>
    <r>
      <rPr>
        <b/>
        <sz val="10"/>
        <color theme="1"/>
        <rFont val="Roboto"/>
      </rPr>
      <t xml:space="preserve">* Eliminación: </t>
    </r>
    <r>
      <rPr>
        <sz val="10"/>
        <color theme="1"/>
        <rFont val="Roboto"/>
      </rPr>
      <t xml:space="preserve">Eliminar el uso de materiales que liberan fibras peligrosas, como reemplazar materiales aislantes de fibra de vidrio por alternativas no fibrosas.
</t>
    </r>
    <r>
      <rPr>
        <b/>
        <sz val="10"/>
        <color theme="1"/>
        <rFont val="Roboto"/>
      </rPr>
      <t xml:space="preserve">* Sustitución: </t>
    </r>
    <r>
      <rPr>
        <sz val="10"/>
        <color theme="1"/>
        <rFont val="Roboto"/>
      </rPr>
      <t xml:space="preserve">Reemplazar materiales fibrosos por alternativas menos peligrosas, como utilizar aislantes de espuma en lugar de fibras minerales.
</t>
    </r>
    <r>
      <rPr>
        <b/>
        <sz val="10"/>
        <color theme="1"/>
        <rFont val="Roboto"/>
      </rPr>
      <t>* Controles de Ingeniería:</t>
    </r>
    <r>
      <rPr>
        <sz val="10"/>
        <color theme="1"/>
        <rFont val="Roboto"/>
      </rPr>
      <t xml:space="preserve"> Instalar sistemas de ventilación y extracción localizada para capturar fibras en el origen antes de que se dispersen en el ambiente. Utilizar encapsulantes o selladores en materiales fibrosos para evitar la liberación de fibras al aire.
</t>
    </r>
    <r>
      <rPr>
        <b/>
        <sz val="10"/>
        <color theme="1"/>
        <rFont val="Roboto"/>
      </rPr>
      <t>* Controles Administrativos:</t>
    </r>
    <r>
      <rPr>
        <sz val="10"/>
        <color theme="1"/>
        <rFont val="Roboto"/>
      </rPr>
      <t xml:space="preserve"> Implementar procedimientos de manejo y limpieza que minimicen la dispersión de fibras, como la limpieza en húmedo en lugar de en seco. Limitar el tiempo de exposición a materiales que liberan fibras mediante la rotación de personal. Capacitar a los trabajadores sobre los riesgos de las fibras y los métodos seguros de manipulación.
</t>
    </r>
    <r>
      <rPr>
        <b/>
        <sz val="10"/>
        <color theme="1"/>
        <rFont val="Roboto"/>
      </rPr>
      <t xml:space="preserve">* Equipos o Elementos de Protección Personal (EPP): </t>
    </r>
    <r>
      <rPr>
        <sz val="10"/>
        <color theme="1"/>
        <rFont val="Roboto"/>
      </rPr>
      <t>Uso de mascarillas o respiradores con filtros adecuados para partículas fibrosas, gafas de protección para evitar la irritación ocular, y ropa protectora desechable o específica para evitar la acumulación de fibras en la ropa.</t>
    </r>
  </si>
  <si>
    <r>
      <rPr>
        <b/>
        <sz val="10"/>
        <color theme="1"/>
        <rFont val="Roboto"/>
      </rPr>
      <t>* Eliminación:</t>
    </r>
    <r>
      <rPr>
        <sz val="10"/>
        <color theme="1"/>
        <rFont val="Roboto"/>
      </rPr>
      <t xml:space="preserve"> Eliminar o reducir procesos que generen nieblas y rocíos, como cambiar técnicas de aplicación por métodos que no generen aerosoles, como la inmersión o la aplicación por rodillo en lugar de rociado.
</t>
    </r>
    <r>
      <rPr>
        <b/>
        <sz val="10"/>
        <color theme="1"/>
        <rFont val="Roboto"/>
      </rPr>
      <t xml:space="preserve">* Sustitución: </t>
    </r>
    <r>
      <rPr>
        <sz val="10"/>
        <color theme="1"/>
        <rFont val="Roboto"/>
      </rPr>
      <t xml:space="preserve">Reemplazar líquidos que generan nieblas o rocíos peligrosos por alternativas menos volátiles o que no se dispersan fácilmente en el aire.
</t>
    </r>
    <r>
      <rPr>
        <b/>
        <sz val="10"/>
        <color theme="1"/>
        <rFont val="Roboto"/>
      </rPr>
      <t>* Controles de Ingeniería:</t>
    </r>
    <r>
      <rPr>
        <sz val="10"/>
        <color theme="1"/>
        <rFont val="Roboto"/>
      </rPr>
      <t xml:space="preserve"> Instalar sistemas de extracción localizada, como campanas de succión o cabinas de rociado con ventilación adecuada para capturar nieblas y rocíos en la fuente. Implementar barreras físicas o pantallas para contener la dispersión de aerosoles en el área de trabajo.
</t>
    </r>
    <r>
      <rPr>
        <b/>
        <sz val="10"/>
        <color theme="1"/>
        <rFont val="Roboto"/>
      </rPr>
      <t>* Controles Administrativos:</t>
    </r>
    <r>
      <rPr>
        <sz val="10"/>
        <color theme="1"/>
        <rFont val="Roboto"/>
      </rPr>
      <t xml:space="preserve"> Establecer procedimientos de trabajo que minimicen la generación de nieblas y rocíos, como la reducción de la presión de los rociadores. Limitar el acceso a las áreas donde se generan nieblas y rocíos y capacitar al personal sobre los riesgos y las técnicas de manejo seguro de estos líquidos.
</t>
    </r>
    <r>
      <rPr>
        <b/>
        <sz val="10"/>
        <color theme="1"/>
        <rFont val="Roboto"/>
      </rPr>
      <t xml:space="preserve">* Equipos o Elementos de Protección Personal (EPP): </t>
    </r>
    <r>
      <rPr>
        <sz val="10"/>
        <color theme="1"/>
        <rFont val="Roboto"/>
      </rPr>
      <t>Uso de respiradores con filtros para nieblas y aerosoles, gafas protectoras para evitar el contacto con los ojos, y ropa impermeable o delantales para proteger la piel del contacto con líquidos peligrosos.</t>
    </r>
  </si>
  <si>
    <r>
      <rPr>
        <b/>
        <sz val="10"/>
        <color theme="1"/>
        <rFont val="Roboto"/>
      </rPr>
      <t>*Eliminación:</t>
    </r>
    <r>
      <rPr>
        <sz val="10"/>
        <color theme="1"/>
        <rFont val="Roboto"/>
      </rPr>
      <t xml:space="preserve"> Eliminar o reducir el uso de sustancias que emitan gases o vapores peligrosos, sustituyéndolas por procesos o materiales que no generen estas emisiones.
</t>
    </r>
    <r>
      <rPr>
        <b/>
        <sz val="10"/>
        <color theme="1"/>
        <rFont val="Roboto"/>
      </rPr>
      <t>* Sustitución:</t>
    </r>
    <r>
      <rPr>
        <sz val="10"/>
        <color theme="1"/>
        <rFont val="Roboto"/>
      </rPr>
      <t xml:space="preserve"> Reemplazar sustancias químicas que generan gases o vapores tóxicos por alternativas menos volátiles o menos peligrosas.
</t>
    </r>
    <r>
      <rPr>
        <b/>
        <sz val="10"/>
        <color theme="1"/>
        <rFont val="Roboto"/>
      </rPr>
      <t>* Controles de Ingeniería:</t>
    </r>
    <r>
      <rPr>
        <sz val="10"/>
        <color theme="1"/>
        <rFont val="Roboto"/>
      </rPr>
      <t xml:space="preserve"> Instalar sistemas de ventilación mecánica, como extractores de aire o campanas de succión, para capturar y eliminar gases y vapores en la fuente. Utilizar sistemas de contención cerrados para procesos que generan gases o vapores.
</t>
    </r>
    <r>
      <rPr>
        <b/>
        <sz val="10"/>
        <color theme="1"/>
        <rFont val="Roboto"/>
      </rPr>
      <t>* Controles Administrativos:</t>
    </r>
    <r>
      <rPr>
        <sz val="10"/>
        <color theme="1"/>
        <rFont val="Roboto"/>
      </rPr>
      <t xml:space="preserve"> Establecer procedimientos seguros para el manejo y almacenamiento de sustancias que generen gases o vapores. Limitar el tiempo de exposición y restringir el acceso a áreas donde se manejan estas sustancias. Capacitar al personal sobre los riesgos asociados y las medidas de seguridad necesarias.
</t>
    </r>
    <r>
      <rPr>
        <b/>
        <sz val="10"/>
        <color theme="1"/>
        <rFont val="Roboto"/>
      </rPr>
      <t>* Equipos o Elementos de Protección Personal (EPP):</t>
    </r>
    <r>
      <rPr>
        <sz val="10"/>
        <color theme="1"/>
        <rFont val="Roboto"/>
      </rPr>
      <t xml:space="preserve"> Uso de respiradores con cartuchos específicos para gases y vapores, gafas protectoras para evitar la irritación ocular, y ropa protectora adecuada para prevenir el contacto directo con sustancias que emiten gases o vapores.</t>
    </r>
  </si>
  <si>
    <r>
      <rPr>
        <b/>
        <sz val="10"/>
        <color theme="1"/>
        <rFont val="Roboto"/>
      </rPr>
      <t>* Eliminación:</t>
    </r>
    <r>
      <rPr>
        <sz val="10"/>
        <color theme="1"/>
        <rFont val="Roboto"/>
      </rPr>
      <t xml:space="preserve"> Eliminar o reducir los procesos que generan humos metálicos o no metálicos, como soldadura o fundición, mediante la sustitución de técnicas de trabajo o automatización.
</t>
    </r>
    <r>
      <rPr>
        <b/>
        <sz val="10"/>
        <color theme="1"/>
        <rFont val="Roboto"/>
      </rPr>
      <t xml:space="preserve">* Sustitución: </t>
    </r>
    <r>
      <rPr>
        <sz val="10"/>
        <color theme="1"/>
        <rFont val="Roboto"/>
      </rPr>
      <t xml:space="preserve">Reemplazar materiales que generen humos peligrosos por alternativas que no produzcan humos o que emitan menos humos durante el proceso.
</t>
    </r>
    <r>
      <rPr>
        <b/>
        <sz val="10"/>
        <color theme="1"/>
        <rFont val="Roboto"/>
      </rPr>
      <t>* Controles de Ingeniería:</t>
    </r>
    <r>
      <rPr>
        <sz val="10"/>
        <color theme="1"/>
        <rFont val="Roboto"/>
      </rPr>
      <t xml:space="preserve"> Instalar sistemas de extracción localizada y ventilación adecuada en las áreas de trabajo para capturar y eliminar los humos en la fuente. Utilizar cabinas o campanas de extracción diseñadas específicamente para procesos que generen humos.
</t>
    </r>
    <r>
      <rPr>
        <b/>
        <sz val="10"/>
        <color theme="1"/>
        <rFont val="Roboto"/>
      </rPr>
      <t xml:space="preserve">* Controles Administrativos: </t>
    </r>
    <r>
      <rPr>
        <sz val="10"/>
        <color theme="1"/>
        <rFont val="Roboto"/>
      </rPr>
      <t xml:space="preserve">Establecer procedimientos de trabajo que minimicen la generación de humos, como la optimización de parámetros de soldadura. Limitar el tiempo de exposición y restringir el acceso a áreas donde se generen humos. Capacitar al personal sobre los riesgos asociados con la exposición a humos metálicos y no metálicos y las prácticas seguras de trabajo.
</t>
    </r>
    <r>
      <rPr>
        <b/>
        <sz val="10"/>
        <color theme="1"/>
        <rFont val="Roboto"/>
      </rPr>
      <t xml:space="preserve">* Equipos o Elementos de Protección Personal (EPP): </t>
    </r>
    <r>
      <rPr>
        <sz val="10"/>
        <color theme="1"/>
        <rFont val="Roboto"/>
      </rPr>
      <t>Uso de respiradores con filtros adecuados para humos, gafas protectoras para evitar la irritación ocular, y ropa de protección resistente al calor para proteger contra posibles quemaduras y la acumulación de humos en la ropa.</t>
    </r>
  </si>
  <si>
    <r>
      <rPr>
        <b/>
        <sz val="10"/>
        <color theme="1"/>
        <rFont val="Roboto"/>
      </rPr>
      <t>* Eliminación:</t>
    </r>
    <r>
      <rPr>
        <sz val="10"/>
        <color theme="1"/>
        <rFont val="Roboto"/>
      </rPr>
      <t xml:space="preserve"> Eliminar procesos que generen material particulado, como operaciones de corte o molienda, mediante la sustitución por técnicas que no generen partículas en el aire.
</t>
    </r>
    <r>
      <rPr>
        <b/>
        <sz val="10"/>
        <color theme="1"/>
        <rFont val="Roboto"/>
      </rPr>
      <t xml:space="preserve">* Sustitución: </t>
    </r>
    <r>
      <rPr>
        <sz val="10"/>
        <color theme="1"/>
        <rFont val="Roboto"/>
      </rPr>
      <t xml:space="preserve">Reemplazar materiales que tienden a generar polvo o partículas por otros que no se fragmenten fácilmente o que liberen menos partículas durante el proceso.
</t>
    </r>
    <r>
      <rPr>
        <b/>
        <sz val="10"/>
        <color theme="1"/>
        <rFont val="Roboto"/>
      </rPr>
      <t>* Controles de Ingeniería:</t>
    </r>
    <r>
      <rPr>
        <sz val="10"/>
        <color theme="1"/>
        <rFont val="Roboto"/>
      </rPr>
      <t xml:space="preserve"> Instalar sistemas de extracción localizada, como campanas de succión y ventilación, para capturar el material particulado en el origen. Implementar barreras físicas o encapsulamiento de procesos para evitar la dispersión de partículas en el ambiente de trabajo.
</t>
    </r>
    <r>
      <rPr>
        <b/>
        <sz val="10"/>
        <color theme="1"/>
        <rFont val="Roboto"/>
      </rPr>
      <t>* Controles Administrativos:</t>
    </r>
    <r>
      <rPr>
        <sz val="10"/>
        <color theme="1"/>
        <rFont val="Roboto"/>
      </rPr>
      <t xml:space="preserve"> Implementar procedimientos de limpieza húmeda o con aspiradoras industriales para evitar la resuspensión del material particulado en el aire. Limitar el tiempo de exposición de los trabajadores mediante la rotación de tareas y establecer áreas restringidas para procesos que generan partículas. Capacitar al personal sobre los riesgos del material particulado y las mejores prácticas para minimizar la exposición.
</t>
    </r>
    <r>
      <rPr>
        <b/>
        <sz val="10"/>
        <color theme="1"/>
        <rFont val="Roboto"/>
      </rPr>
      <t xml:space="preserve">* Equipos o Elementos de Protección Personal (EPP): </t>
    </r>
    <r>
      <rPr>
        <sz val="10"/>
        <color theme="1"/>
        <rFont val="Roboto"/>
      </rPr>
      <t>Uso de mascarillas o respiradores con filtros adecuados para partículas, gafas de protección para evitar la irritación ocular, y ropa protectora que evite la acumulación de partículas en la piel y la ropa.</t>
    </r>
  </si>
  <si>
    <t>Características de la organización del trabajo (comunicación,  tecnología, organización del trabajo, demandas cualitativas y cuantitativas de la labor)</t>
  </si>
  <si>
    <t>Condiciones  de la tarea  (carga  mental, contenido  de    la    tarea,    demandas emocionales,  sistemas  de  control, definición de roles, monotonía, etc.).</t>
  </si>
  <si>
    <r>
      <rPr>
        <b/>
        <sz val="10"/>
        <color theme="1"/>
        <rFont val="Roboto"/>
      </rPr>
      <t xml:space="preserve">* Eliminación: </t>
    </r>
    <r>
      <rPr>
        <sz val="10"/>
        <color theme="1"/>
        <rFont val="Roboto"/>
      </rPr>
      <t xml:space="preserve">Reducir o eliminar prácticas organizacionales que generen estrés o insatisfacción entre los empleados, como estilos de mando autoritarios o evaluaciones de desempeño poco claras.
</t>
    </r>
    <r>
      <rPr>
        <b/>
        <sz val="10"/>
        <color theme="1"/>
        <rFont val="Roboto"/>
      </rPr>
      <t>* Sustitución:</t>
    </r>
    <r>
      <rPr>
        <sz val="10"/>
        <color theme="1"/>
        <rFont val="Roboto"/>
      </rPr>
      <t xml:space="preserve"> Implementar modelos de gestión más inclusivos y participativos, donde se fomente la colaboración y se utilicen prácticas de liderazgo que promuevan el bienestar y la motivación.
</t>
    </r>
    <r>
      <rPr>
        <b/>
        <sz val="10"/>
        <color theme="1"/>
        <rFont val="Roboto"/>
      </rPr>
      <t xml:space="preserve">* Controles de Ingeniería: </t>
    </r>
    <r>
      <rPr>
        <sz val="10"/>
        <color theme="1"/>
        <rFont val="Roboto"/>
      </rPr>
      <t xml:space="preserve">Desarrollar y aplicar herramientas de gestión y comunicación efectivas, como plataformas para el feedback continuo, sistemas de evaluación de desempeño justos y transparentes, y programas de bienestar integrados en la cultura organizacional.
</t>
    </r>
    <r>
      <rPr>
        <b/>
        <sz val="10"/>
        <color theme="1"/>
        <rFont val="Roboto"/>
      </rPr>
      <t>* Controles Administrativos:</t>
    </r>
    <r>
      <rPr>
        <sz val="10"/>
        <color theme="1"/>
        <rFont val="Roboto"/>
      </rPr>
      <t xml:space="preserve"> Establecer políticas claras para la contratación, pago, inducción, y capacitación que sean justas y equitativas. Implementar programas de bienestar social que incluyan apoyo psicológico, desarrollo profesional, y programas de salud ocupacional. Capacitar a los líderes en habilidades de manejo de cambios y estilos de mando efectivos, asegurando la participación activa de los empleados en la toma de decisiones.
</t>
    </r>
    <r>
      <rPr>
        <b/>
        <sz val="10"/>
        <color theme="1"/>
        <rFont val="Roboto"/>
      </rPr>
      <t>* Equipos o Elementos de Protección Personal (EPP):</t>
    </r>
    <r>
      <rPr>
        <sz val="10"/>
        <color theme="1"/>
        <rFont val="Roboto"/>
      </rPr>
      <t xml:space="preserve"> No aplica directamente, pero se pueden proporcionar recursos de apoyo, como acceso a asesoramiento psicológico o coaching, para ayudar a los empleados a manejar el estrés y otros desafíos relacionados con la gestión organizacional.</t>
    </r>
  </si>
  <si>
    <r>
      <rPr>
        <b/>
        <sz val="10"/>
        <color theme="1"/>
        <rFont val="Roboto"/>
      </rPr>
      <t>* Eliminación:</t>
    </r>
    <r>
      <rPr>
        <sz val="10"/>
        <color theme="1"/>
        <rFont val="Roboto"/>
      </rPr>
      <t xml:space="preserve"> Eliminar prácticas organizacionales que causen sobrecarga de trabajo o mala comunicación, como tareas mal definidas o tecnologías obsoletas que ralentizan los procesos.
</t>
    </r>
    <r>
      <rPr>
        <b/>
        <sz val="10"/>
        <color theme="1"/>
        <rFont val="Roboto"/>
      </rPr>
      <t>* Sustitución:</t>
    </r>
    <r>
      <rPr>
        <sz val="10"/>
        <color theme="1"/>
        <rFont val="Roboto"/>
      </rPr>
      <t xml:space="preserve"> Reemplazar sistemas de comunicación ineficaces y tecnologías obsoletas por herramientas modernas que faciliten la colaboración y la eficiencia en el trabajo.
</t>
    </r>
    <r>
      <rPr>
        <b/>
        <sz val="10"/>
        <color theme="1"/>
        <rFont val="Roboto"/>
      </rPr>
      <t>* Controles de Ingeniería:</t>
    </r>
    <r>
      <rPr>
        <sz val="10"/>
        <color theme="1"/>
        <rFont val="Roboto"/>
      </rPr>
      <t xml:space="preserve"> Implementar plataformas de comunicación y gestión de tareas que permitan una mejor organización del trabajo y un seguimiento claro de las demandas laborales. Automatizar procesos repetitivos para reducir la carga de trabajo manual y asegurar que la tecnología utilizada sea adecuada y eficiente.
</t>
    </r>
    <r>
      <rPr>
        <b/>
        <sz val="10"/>
        <color theme="1"/>
        <rFont val="Roboto"/>
      </rPr>
      <t>* Controles Administrativos:</t>
    </r>
    <r>
      <rPr>
        <sz val="10"/>
        <color theme="1"/>
        <rFont val="Roboto"/>
      </rPr>
      <t xml:space="preserve"> Establecer políticas claras que definan las responsabilidades y expectativas laborales, ajustando las demandas de trabajo a las capacidades del equipo. Desarrollar programas de formación continua en el uso de nuevas tecnologías y en habilidades de gestión del tiempo. Fomentar una cultura de comunicación abierta, donde los empleados puedan expresar sus necesidades y preocupaciones.
</t>
    </r>
    <r>
      <rPr>
        <b/>
        <sz val="10"/>
        <color theme="1"/>
        <rFont val="Roboto"/>
      </rPr>
      <t>* Equipos o Elementos de Protección Personal (EPP):</t>
    </r>
    <r>
      <rPr>
        <sz val="10"/>
        <color theme="1"/>
        <rFont val="Roboto"/>
      </rPr>
      <t xml:space="preserve"> No aplica directamente, pero se pueden proporcionar herramientas y recursos que ayuden a gestionar el estrés y mejorar la ergonomía del trabajo, como software de organización del tiempo o acceso a formación para el uso de nuevas tecnologías.</t>
    </r>
  </si>
  <si>
    <r>
      <rPr>
        <b/>
        <sz val="10"/>
        <color theme="1"/>
        <rFont val="Roboto"/>
      </rPr>
      <t xml:space="preserve">* Eliminación: </t>
    </r>
    <r>
      <rPr>
        <sz val="10"/>
        <color theme="1"/>
        <rFont val="Roboto"/>
      </rPr>
      <t xml:space="preserve">Eliminar prácticas o dinámicas que generen conflictos o afecten negativamente las relaciones interpersonales, como la competencia excesiva o la falta de claridad en los roles dentro del equipo.
</t>
    </r>
    <r>
      <rPr>
        <b/>
        <sz val="10"/>
        <color theme="1"/>
        <rFont val="Roboto"/>
      </rPr>
      <t>* Sustitución:</t>
    </r>
    <r>
      <rPr>
        <sz val="10"/>
        <color theme="1"/>
        <rFont val="Roboto"/>
      </rPr>
      <t xml:space="preserve"> Reemplazar estructuras jerárquicas rígidas por modelos más colaborativos que promuevan la igualdad y la cohesión en el equipo. Introducir actividades o dinámicas que fortalezcan el trabajo en equipo y mejoren la calidad de las interacciones.
</t>
    </r>
    <r>
      <rPr>
        <b/>
        <sz val="10"/>
        <color theme="1"/>
        <rFont val="Roboto"/>
      </rPr>
      <t xml:space="preserve">* Controles de Ingeniería: </t>
    </r>
    <r>
      <rPr>
        <sz val="10"/>
        <color theme="1"/>
        <rFont val="Roboto"/>
      </rPr>
      <t xml:space="preserve">Implementar herramientas tecnológicas que faciliten la comunicación y la colaboración entre los miembros del equipo, como plataformas de trabajo colaborativo o espacios de trabajo compartidos diseñados para fomentar la interacción y la cohesión.
</t>
    </r>
    <r>
      <rPr>
        <b/>
        <sz val="10"/>
        <color theme="1"/>
        <rFont val="Roboto"/>
      </rPr>
      <t xml:space="preserve">* Controles Administrativos: </t>
    </r>
    <r>
      <rPr>
        <sz val="10"/>
        <color theme="1"/>
        <rFont val="Roboto"/>
      </rPr>
      <t xml:space="preserve">Desarrollar políticas y programas que promuevan la cohesión y la calidad de las relaciones en el equipo, como talleres de trabajo en equipo, programas de mediación para resolver conflictos, y actividades de integración social. Capacitar a los líderes para que fomenten un ambiente de respeto, apoyo mutuo y cooperación entre los empleados.
</t>
    </r>
    <r>
      <rPr>
        <b/>
        <sz val="10"/>
        <color theme="1"/>
        <rFont val="Roboto"/>
      </rPr>
      <t>* Equipos o Elementos de Protección Personal (EPP):</t>
    </r>
    <r>
      <rPr>
        <sz val="10"/>
        <color theme="1"/>
        <rFont val="Roboto"/>
      </rPr>
      <t xml:space="preserve"> No aplica directamente, pero se pueden ofrecer recursos como sesiones de coaching o asesoramiento para mejorar las habilidades de interacción social y manejo de conflictos, así como facilitar el acceso a actividades de bienestar que refuercen las relaciones dentro del grupo.</t>
    </r>
  </si>
  <si>
    <r>
      <rPr>
        <b/>
        <sz val="10"/>
        <color theme="1"/>
        <rFont val="Roboto"/>
      </rPr>
      <t>* Eliminación:</t>
    </r>
    <r>
      <rPr>
        <sz val="10"/>
        <color theme="1"/>
        <rFont val="Roboto"/>
      </rPr>
      <t xml:space="preserve"> Eliminar tareas que generen una carga mental excesiva o que no aporten valor, simplificando procesos y automatizando tareas repetitivas o monótonas.
</t>
    </r>
    <r>
      <rPr>
        <b/>
        <sz val="10"/>
        <color theme="1"/>
        <rFont val="Roboto"/>
      </rPr>
      <t xml:space="preserve">* Sustitución: </t>
    </r>
    <r>
      <rPr>
        <sz val="10"/>
        <color theme="1"/>
        <rFont val="Roboto"/>
      </rPr>
      <t xml:space="preserve">Reemplazar tareas altamente estresantes o emocionalmente exigentes por alternativas que distribuyan la carga de trabajo de manera más equitativa o que permitan pausas regulares. Utilizar herramientas que ayuden a gestionar mejor las tareas, reduciendo la carga cognitiva.
</t>
    </r>
    <r>
      <rPr>
        <b/>
        <sz val="10"/>
        <color theme="1"/>
        <rFont val="Roboto"/>
      </rPr>
      <t xml:space="preserve">* Controles de Ingeniería: </t>
    </r>
    <r>
      <rPr>
        <sz val="10"/>
        <color theme="1"/>
        <rFont val="Roboto"/>
      </rPr>
      <t xml:space="preserve">Implementar sistemas de gestión de tareas que permitan una mejor organización y distribución de la carga de trabajo, como software de planificación y control de proyectos. Introducir herramientas que faciliten la automatización de tareas repetitivas o rutinarias para reducir la monotonía y el agotamiento mental.
</t>
    </r>
    <r>
      <rPr>
        <b/>
        <sz val="10"/>
        <color theme="1"/>
        <rFont val="Roboto"/>
      </rPr>
      <t xml:space="preserve">* Controles Administrativos: </t>
    </r>
    <r>
      <rPr>
        <sz val="10"/>
        <color theme="1"/>
        <rFont val="Roboto"/>
      </rPr>
      <t xml:space="preserve">Definir claramente los roles y responsabilidades para evitar ambigüedades en el trabajo. Establecer programas de rotación de tareas para minimizar la monotonía y proporcionar variedad en el trabajo. Ofrecer capacitaciones y apoyo en técnicas de manejo del estrés y habilidades para gestionar la carga emocional y mental del trabajo.
</t>
    </r>
    <r>
      <rPr>
        <b/>
        <sz val="10"/>
        <color theme="1"/>
        <rFont val="Roboto"/>
      </rPr>
      <t>* Equipos o Elementos de Protección Personal (EPP):</t>
    </r>
    <r>
      <rPr>
        <sz val="10"/>
        <color theme="1"/>
        <rFont val="Roboto"/>
      </rPr>
      <t xml:space="preserve"> No aplica directamente, pero se pueden ofrecer recursos como software de gestión del tiempo, herramientas para mejorar la concentración y el enfoque, o acceso a servicios de apoyo psicológico para ayudar a los empleados a manejar la carga mental y emocional de sus tareas.</t>
    </r>
  </si>
  <si>
    <r>
      <rPr>
        <b/>
        <sz val="10"/>
        <color theme="1"/>
        <rFont val="Roboto"/>
      </rPr>
      <t>* Eliminación:</t>
    </r>
    <r>
      <rPr>
        <sz val="10"/>
        <color theme="1"/>
        <rFont val="Roboto"/>
      </rPr>
      <t xml:space="preserve"> Eliminar tareas o responsabilidades que no coincidan con las habilidades y conocimientos del empleado, para evitar sobrecarga y desmotivación.
</t>
    </r>
    <r>
      <rPr>
        <b/>
        <sz val="10"/>
        <color theme="1"/>
        <rFont val="Roboto"/>
      </rPr>
      <t xml:space="preserve">* Sustitución: </t>
    </r>
    <r>
      <rPr>
        <sz val="10"/>
        <color theme="1"/>
        <rFont val="Roboto"/>
      </rPr>
      <t xml:space="preserve">Asignar tareas que estén mejor alineadas con las habilidades y conocimientos de los empleados, permitiendo un mejor ajuste entre la persona y la tarea.
</t>
    </r>
    <r>
      <rPr>
        <b/>
        <sz val="10"/>
        <color theme="1"/>
        <rFont val="Roboto"/>
      </rPr>
      <t>* Controles de Ingeniería:</t>
    </r>
    <r>
      <rPr>
        <sz val="10"/>
        <color theme="1"/>
        <rFont val="Roboto"/>
      </rPr>
      <t xml:space="preserve"> Implementar sistemas de evaluación y seguimiento que identifiquen las brechas de habilidades y conocimientos, facilitando la asignación adecuada de tareas y proporcionando formación continua para cerrar estas brechas. Utilizar herramientas de retroalimentación para ajustar continuamente la demanda de la tarea a las capacidades del empleado.
</t>
    </r>
    <r>
      <rPr>
        <b/>
        <sz val="10"/>
        <color theme="1"/>
        <rFont val="Roboto"/>
      </rPr>
      <t>* Controles Administrativos:</t>
    </r>
    <r>
      <rPr>
        <sz val="10"/>
        <color theme="1"/>
        <rFont val="Roboto"/>
      </rPr>
      <t xml:space="preserve"> Ofrecer programas de capacitación y desarrollo profesional que permitan a los empleados adquirir las habilidades necesarias para cumplir con las demandas de la tarea. Fomentar un entorno de trabajo que valore la iniciativa y la autonomía, permitiendo a los empleados tomar decisiones y proponer mejoras en su trabajo. Establecer sistemas de reconocimiento y recompensas para destacar el buen desempeño y la identificación de los empleados con sus tareas y la organización.
</t>
    </r>
    <r>
      <rPr>
        <b/>
        <sz val="10"/>
        <color theme="1"/>
        <rFont val="Roboto"/>
      </rPr>
      <t>* Equipos o Elementos de Protección Personal (EPP):</t>
    </r>
    <r>
      <rPr>
        <sz val="10"/>
        <color theme="1"/>
        <rFont val="Roboto"/>
      </rPr>
      <t xml:space="preserve"> No aplica directamente, pero se pueden proporcionar recursos de apoyo, como acceso a plataformas de aprendizaje en línea, mentorías, y herramientas que faciliten la autogestión y el desarrollo de la autonomía en el trabajo.</t>
    </r>
  </si>
  <si>
    <r>
      <rPr>
        <b/>
        <sz val="10"/>
        <color theme="1"/>
        <rFont val="Roboto"/>
      </rPr>
      <t xml:space="preserve">* Eliminación: </t>
    </r>
    <r>
      <rPr>
        <sz val="10"/>
        <color theme="1"/>
        <rFont val="Roboto"/>
      </rPr>
      <t xml:space="preserve">Eliminar jornadas excesivamente largas o la necesidad de horas extras constantes para evitar el agotamiento físico y mental de los empleados.
</t>
    </r>
    <r>
      <rPr>
        <b/>
        <sz val="10"/>
        <color theme="1"/>
        <rFont val="Roboto"/>
      </rPr>
      <t xml:space="preserve">* Sustitución: </t>
    </r>
    <r>
      <rPr>
        <sz val="10"/>
        <color theme="1"/>
        <rFont val="Roboto"/>
      </rPr>
      <t xml:space="preserve">Reemplazar turnos de trabajo nocturno o rotativos con horarios más estables o implementar modelos de trabajo flexible que se adapten mejor a las necesidades de los empleados, cuando sea posible.
</t>
    </r>
    <r>
      <rPr>
        <b/>
        <sz val="10"/>
        <color theme="1"/>
        <rFont val="Roboto"/>
      </rPr>
      <t xml:space="preserve">* Controles de Ingeniería: </t>
    </r>
    <r>
      <rPr>
        <sz val="10"/>
        <color theme="1"/>
        <rFont val="Roboto"/>
      </rPr>
      <t xml:space="preserve">Implementar sistemas automatizados para gestionar y monitorear las jornadas de trabajo, asegurando que las pausas y descansos se tomen de manera regular. Utilizar herramientas de planificación de turnos para equilibrar la carga de trabajo y evitar la sobrecarga de ciertos empleados.
</t>
    </r>
    <r>
      <rPr>
        <b/>
        <sz val="10"/>
        <color theme="1"/>
        <rFont val="Roboto"/>
      </rPr>
      <t xml:space="preserve">* Controles Administrativos: </t>
    </r>
    <r>
      <rPr>
        <sz val="10"/>
        <color theme="1"/>
        <rFont val="Roboto"/>
      </rPr>
      <t xml:space="preserve">Establecer políticas claras que limiten las horas extras y que regulen la rotación de turnos, especialmente en el trabajo nocturno. Programar pausas obligatorias y descansos adecuados durante la jornada laboral. Implementar turnos rotativos de manera justa y equitativa para minimizar el impacto en la salud de los empleados. Proveer capacitación sobre la importancia de los descansos y la gestión del tiempo.
</t>
    </r>
    <r>
      <rPr>
        <b/>
        <sz val="10"/>
        <color theme="1"/>
        <rFont val="Roboto"/>
      </rPr>
      <t xml:space="preserve">* Equipos o Elementos de Protección Personal (EPP): </t>
    </r>
    <r>
      <rPr>
        <sz val="10"/>
        <color theme="1"/>
        <rFont val="Roboto"/>
      </rPr>
      <t>No aplica directamente, pero se pueden ofrecer recursos como acceso a áreas de descanso adecuadas, cafeterías con opciones saludables, y apoyo ergonómico para mejorar el confort durante la jornada de trabajo, especialmente en turnos nocturnos o prolongados.</t>
    </r>
  </si>
  <si>
    <t>Postura (prologada mantenida, forzada, antigravitacionales)</t>
  </si>
  <si>
    <t>Manipulación manual de cargas</t>
  </si>
  <si>
    <r>
      <rPr>
        <b/>
        <sz val="10"/>
        <color theme="1"/>
        <rFont val="Roboto"/>
      </rPr>
      <t xml:space="preserve">* Eliminación: </t>
    </r>
    <r>
      <rPr>
        <sz val="10"/>
        <color theme="1"/>
        <rFont val="Roboto"/>
      </rPr>
      <t xml:space="preserve">Eliminar o rediseñar tareas que requieran posturas prolongadas, forzadas o antigravitacionales, cuando sea posible, para reducir el riesgo de lesiones musculoesqueléticas.
</t>
    </r>
    <r>
      <rPr>
        <b/>
        <sz val="10"/>
        <color theme="1"/>
        <rFont val="Roboto"/>
      </rPr>
      <t>* Sustitución:</t>
    </r>
    <r>
      <rPr>
        <sz val="10"/>
        <color theme="1"/>
        <rFont val="Roboto"/>
      </rPr>
      <t xml:space="preserve"> Reemplazar equipos o herramientas que obligan a mantener posturas incómodas con alternativas ergonómicas que permiten una mayor libertad de movimiento y una postura más natural.
</t>
    </r>
    <r>
      <rPr>
        <b/>
        <sz val="10"/>
        <color theme="1"/>
        <rFont val="Roboto"/>
      </rPr>
      <t>* Controles de Ingeniería:</t>
    </r>
    <r>
      <rPr>
        <sz val="10"/>
        <color theme="1"/>
        <rFont val="Roboto"/>
      </rPr>
      <t xml:space="preserve"> Implementar estaciones de trabajo ajustables que permitan cambiar de postura fácilmente, como escritorios elevables o sillas ergonómicas. Utilizar soportes y dispositivos de asistencia que reduzcan la necesidad de mantener posturas antigravitacionales o forzadas, como brazos articulados o soportes para herramientas.
</t>
    </r>
    <r>
      <rPr>
        <b/>
        <sz val="10"/>
        <color theme="1"/>
        <rFont val="Roboto"/>
      </rPr>
      <t xml:space="preserve">* Controles Administrativos: </t>
    </r>
    <r>
      <rPr>
        <sz val="10"/>
        <color theme="1"/>
        <rFont val="Roboto"/>
      </rPr>
      <t xml:space="preserve">Establecer pausas activas regulares y programas de rotación de tareas para evitar la permanencia en posturas prolongadas. Capacitar al personal sobre la importancia de una postura correcta y proporcionar guías sobre cómo ajustar su entorno de trabajo para mejorar la ergonomía.
</t>
    </r>
    <r>
      <rPr>
        <b/>
        <sz val="10"/>
        <color theme="1"/>
        <rFont val="Roboto"/>
      </rPr>
      <t>* Equipos o Elementos de Protección Personal (EPP):</t>
    </r>
    <r>
      <rPr>
        <sz val="10"/>
        <color theme="1"/>
        <rFont val="Roboto"/>
      </rPr>
      <t xml:space="preserve"> Uso de cinturones de soporte lumbar, rodilleras, o calzado ergonómico que ayude a mantener una postura adecuada durante el trabajo. Proveer alfombrillas antifatiga para tareas que requieren estar de pie durante largos periodos.</t>
    </r>
  </si>
  <si>
    <r>
      <rPr>
        <b/>
        <sz val="10"/>
        <color theme="1"/>
        <rFont val="Roboto"/>
      </rPr>
      <t>* Eliminación:</t>
    </r>
    <r>
      <rPr>
        <sz val="10"/>
        <color theme="1"/>
        <rFont val="Roboto"/>
      </rPr>
      <t xml:space="preserve"> Eliminar o reducir tareas que requieran un esfuerzo físico excesivo o repetitivo, automatizando procesos o redistribuyendo las cargas de trabajo para minimizar el esfuerzo manual.
</t>
    </r>
    <r>
      <rPr>
        <b/>
        <sz val="10"/>
        <color theme="1"/>
        <rFont val="Roboto"/>
      </rPr>
      <t>* Sustitución:</t>
    </r>
    <r>
      <rPr>
        <sz val="10"/>
        <color theme="1"/>
        <rFont val="Roboto"/>
      </rPr>
      <t xml:space="preserve"> Reemplazar herramientas o equipos que requieran un esfuerzo físico significativo con versiones motorizadas o que ofrezcan asistencia mecánica, como herramientas eléctricas en lugar de manuales.
</t>
    </r>
    <r>
      <rPr>
        <b/>
        <sz val="10"/>
        <color theme="1"/>
        <rFont val="Roboto"/>
      </rPr>
      <t xml:space="preserve">* Controles de Ingeniería: </t>
    </r>
    <r>
      <rPr>
        <sz val="10"/>
        <color theme="1"/>
        <rFont val="Roboto"/>
      </rPr>
      <t xml:space="preserve">Implementar dispositivos de asistencia, como grúas, carros elevadores o sistemas de poleas, para manejar cargas pesadas y reducir el esfuerzo físico necesario. Adaptar el diseño del espacio de trabajo para minimizar la necesidad de levantar, empujar o tirar de objetos de manera manual.
</t>
    </r>
    <r>
      <rPr>
        <b/>
        <sz val="10"/>
        <color theme="1"/>
        <rFont val="Roboto"/>
      </rPr>
      <t xml:space="preserve">* Controles Administrativos: </t>
    </r>
    <r>
      <rPr>
        <sz val="10"/>
        <color theme="1"/>
        <rFont val="Roboto"/>
      </rPr>
      <t xml:space="preserve">Establecer políticas que limiten la cantidad de esfuerzo físico permitido en determinadas tareas, y promover la rotación de tareas para evitar el agotamiento. Capacitar a los empleados en técnicas de levantamiento y manejo seguro de cargas, y en cómo reconocer los límites de su capacidad física para evitar lesiones.
</t>
    </r>
    <r>
      <rPr>
        <b/>
        <sz val="10"/>
        <color theme="1"/>
        <rFont val="Roboto"/>
      </rPr>
      <t xml:space="preserve">* Equipos o Elementos de Protección Personal (EPP): </t>
    </r>
    <r>
      <rPr>
        <sz val="10"/>
        <color theme="1"/>
        <rFont val="Roboto"/>
      </rPr>
      <t>Uso de equipos como cinturones de soporte lumbar, guantes de agarre reforzado, y calzado adecuado para proteger contra lesiones durante tareas que requieran esfuerzo físico. Proveer exoesqueletos de asistencia para tareas que implican esfuerzo repetitivo o sostenido.</t>
    </r>
  </si>
  <si>
    <r>
      <rPr>
        <b/>
        <sz val="10"/>
        <color theme="1"/>
        <rFont val="Roboto"/>
      </rPr>
      <t xml:space="preserve">* Eliminación: </t>
    </r>
    <r>
      <rPr>
        <sz val="10"/>
        <color theme="1"/>
        <rFont val="Roboto"/>
      </rPr>
      <t xml:space="preserve">Eliminar o rediseñar tareas que involucren movimientos repetitivos, automatizando procesos donde sea posible para reducir la necesidad de trabajo manual repetitivo.
</t>
    </r>
    <r>
      <rPr>
        <b/>
        <sz val="10"/>
        <color theme="1"/>
        <rFont val="Roboto"/>
      </rPr>
      <t>* Sustitución:</t>
    </r>
    <r>
      <rPr>
        <sz val="10"/>
        <color theme="1"/>
        <rFont val="Roboto"/>
      </rPr>
      <t xml:space="preserve"> Reemplazar herramientas o métodos de trabajo que requieren movimientos repetitivos con alternativas que diversifiquen las tareas o que reduzcan la repetitividad, como el uso de maquinaria automatizada.
</t>
    </r>
    <r>
      <rPr>
        <b/>
        <sz val="10"/>
        <color theme="1"/>
        <rFont val="Roboto"/>
      </rPr>
      <t>* Controles de Ingeniería:</t>
    </r>
    <r>
      <rPr>
        <sz val="10"/>
        <color theme="1"/>
        <rFont val="Roboto"/>
      </rPr>
      <t xml:space="preserve"> Implementar estaciones de trabajo ergonómicas que minimicen la tensión causada por movimientos repetitivos. Utilizar herramientas que requieran menos fuerza o que distribuyan el esfuerzo de manera más equitativa para reducir la carga en músculos específicos.
</t>
    </r>
    <r>
      <rPr>
        <b/>
        <sz val="10"/>
        <color theme="1"/>
        <rFont val="Roboto"/>
      </rPr>
      <t>* Controles Administrativos:</t>
    </r>
    <r>
      <rPr>
        <sz val="10"/>
        <color theme="1"/>
        <rFont val="Roboto"/>
      </rPr>
      <t xml:space="preserve"> Establecer pausas regulares para permitir a los empleados descansar y evitar la fatiga muscular. Implementar programas de rotación de tareas que distribuyan diferentes tipos de movimientos a lo largo de la jornada laboral para reducir la sobrecarga en grupos musculares específicos. Capacitar a los empleados sobre la importancia de la postura y las técnicas de movimiento adecuadas para minimizar el riesgo de lesiones.
</t>
    </r>
    <r>
      <rPr>
        <b/>
        <sz val="10"/>
        <color theme="1"/>
        <rFont val="Roboto"/>
      </rPr>
      <t>* Equipos o Elementos de Protección Personal (EPP):</t>
    </r>
    <r>
      <rPr>
        <sz val="10"/>
        <color theme="1"/>
        <rFont val="Roboto"/>
      </rPr>
      <t xml:space="preserve"> Uso de soportes ergonómicos para las manos o muñecas, guantes de compresión para reducir la tensión en los músculos y tendones, y dispositivos de apoyo que faciliten los movimientos repetitivos, como mouse ergonómicos o herramientas de baja vibración.</t>
    </r>
  </si>
  <si>
    <r>
      <rPr>
        <b/>
        <sz val="10"/>
        <color theme="1"/>
        <rFont val="Roboto"/>
      </rPr>
      <t xml:space="preserve">* Eliminación: </t>
    </r>
    <r>
      <rPr>
        <sz val="10"/>
        <color theme="1"/>
        <rFont val="Roboto"/>
      </rPr>
      <t xml:space="preserve">Eliminar o minimizar la necesidad de manipular cargas manualmente mediante la automatización de procesos o el uso de maquinaria que realice el levantamiento y transporte de cargas.
</t>
    </r>
    <r>
      <rPr>
        <b/>
        <sz val="10"/>
        <color theme="1"/>
        <rFont val="Roboto"/>
      </rPr>
      <t xml:space="preserve">* Sustitución: </t>
    </r>
    <r>
      <rPr>
        <sz val="10"/>
        <color theme="1"/>
        <rFont val="Roboto"/>
      </rPr>
      <t xml:space="preserve">Reemplazar las cargas pesadas por materiales más ligeros o dividir las cargas en unidades más pequeñas y manejables para reducir el esfuerzo necesario.
</t>
    </r>
    <r>
      <rPr>
        <b/>
        <sz val="10"/>
        <color theme="1"/>
        <rFont val="Roboto"/>
      </rPr>
      <t xml:space="preserve">* Controles de Ingeniería: </t>
    </r>
    <r>
      <rPr>
        <sz val="10"/>
        <color theme="1"/>
        <rFont val="Roboto"/>
      </rPr>
      <t xml:space="preserve">Implementar el uso de equipos de asistencia como carretillas, grúas, montacargas o sistemas de transporte motorizados para mover cargas pesadas. Adaptar las áreas de trabajo con rampas, ascensores, y superficies deslizantes que faciliten la manipulación de cargas.
</t>
    </r>
    <r>
      <rPr>
        <b/>
        <sz val="10"/>
        <color theme="1"/>
        <rFont val="Roboto"/>
      </rPr>
      <t>* Controles Administrativos:</t>
    </r>
    <r>
      <rPr>
        <sz val="10"/>
        <color theme="1"/>
        <rFont val="Roboto"/>
      </rPr>
      <t xml:space="preserve"> Establecer políticas de seguridad que limiten el peso máximo permitido para la manipulación manual de cargas y promover la rotación de tareas para evitar la fatiga. Capacitar a los empleados en técnicas seguras de levantamiento y manipulación de cargas, como mantener la espalda recta y usar las piernas para levantar.
</t>
    </r>
    <r>
      <rPr>
        <b/>
        <sz val="10"/>
        <color theme="1"/>
        <rFont val="Roboto"/>
      </rPr>
      <t xml:space="preserve">* Equipos o Elementos de Protección Personal (EPP): </t>
    </r>
    <r>
      <rPr>
        <sz val="10"/>
        <color theme="1"/>
        <rFont val="Roboto"/>
      </rPr>
      <t>Uso de cinturones de soporte lumbar para proteger la espalda durante el levantamiento, guantes antideslizantes para mejorar el agarre, y calzado de seguridad con suelas antideslizantes para prevenir resbalones mientras se transportan cargas.</t>
    </r>
  </si>
  <si>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</si>
  <si>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</si>
  <si>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</si>
  <si>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</si>
  <si>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r>
      <rPr>
        <b/>
        <sz val="9"/>
        <color theme="1"/>
        <rFont val="Roboto"/>
      </rPr>
      <t>* Eliminación:</t>
    </r>
    <r>
      <rPr>
        <sz val="9"/>
        <color theme="1"/>
        <rFont val="Roboto"/>
      </rPr>
      <t xml:space="preserve"> Eliminar el uso de máquinas, herramientas o procesos que presenten riesgos mecánicos, reemplazándolos con alternativas más seguras, como maquinaria automatizada con menores riesgos de contacto directo.
</t>
    </r>
    <r>
      <rPr>
        <b/>
        <sz val="9"/>
        <color theme="1"/>
        <rFont val="Roboto"/>
      </rPr>
      <t xml:space="preserve">* Sustitución: </t>
    </r>
    <r>
      <rPr>
        <sz val="9"/>
        <color theme="1"/>
        <rFont val="Roboto"/>
      </rPr>
      <t xml:space="preserve">Reemplazar herramientas y máquinas que presentan riesgos elevados por versiones más seguras, como herramientas con protección automática o maquinaria que minimice la exposición a piezas móviles.
</t>
    </r>
    <r>
      <rPr>
        <b/>
        <sz val="9"/>
        <color theme="1"/>
        <rFont val="Roboto"/>
      </rPr>
      <t xml:space="preserve">* Controles de Ingeniería: </t>
    </r>
    <r>
      <rPr>
        <sz val="9"/>
        <color theme="1"/>
        <rFont val="Roboto"/>
      </rPr>
      <t xml:space="preserve">Instalar protectores físicos, como resguardos y barreras, para evitar el contacto directo con partes móviles de máquinas. Implementar sistemas de enclavamiento y dispositivos de paro de emergencia que detengan las máquinas en caso de contacto peligroso. Utilizar sistemas de contención para controlar y minimizar la proyección de materiales sólidos o fluidos.
</t>
    </r>
    <r>
      <rPr>
        <b/>
        <sz val="9"/>
        <color theme="1"/>
        <rFont val="Roboto"/>
      </rPr>
      <t>* Controles Administrativos:</t>
    </r>
    <r>
      <rPr>
        <sz val="9"/>
        <color theme="1"/>
        <rFont val="Roboto"/>
      </rPr>
      <t xml:space="preserve"> Establecer procedimientos de operación segura y realizar inspecciones regulares para asegurar que las protecciones estén en su lugar y funcionando correctamente. Capacitar a los empleados sobre el uso seguro de las máquinas, herramientas y procedimientos para el manejo de materiales peligrosos. Implementar programas de mantenimiento preventivo para reducir el riesgo de fallos mecánicos.
</t>
    </r>
    <r>
      <rPr>
        <b/>
        <sz val="9"/>
        <color theme="1"/>
        <rFont val="Roboto"/>
      </rPr>
      <t xml:space="preserve">* Equipos o Elementos de Protección Personal (EPP): </t>
    </r>
    <r>
      <rPr>
        <sz val="9"/>
        <color theme="1"/>
        <rFont val="Roboto"/>
      </rPr>
      <t>Uso de guantes resistentes a cortes, gafas de seguridad para proteger contra proyecciones de materiales, cascos de seguridad, y ropa de protección adecuada para evitar el contacto con elementos peligrosos. Provisión de protectores auditivos si las máquinas generan niveles de ruido elevados.</t>
    </r>
  </si>
  <si>
    <r>
      <rPr>
        <b/>
        <sz val="9"/>
        <color theme="1"/>
        <rFont val="Roboto"/>
      </rPr>
      <t xml:space="preserve">* Eliminación: </t>
    </r>
    <r>
      <rPr>
        <sz val="9"/>
        <color theme="1"/>
        <rFont val="Roboto"/>
      </rPr>
      <t xml:space="preserve">Eliminar la exposición directa a riesgos eléctricos mediante la automatización de procesos eléctricos o el diseño de sistemas eléctricos que minimicen la necesidad de intervención manual.
</t>
    </r>
    <r>
      <rPr>
        <b/>
        <sz val="9"/>
        <color theme="1"/>
        <rFont val="Roboto"/>
      </rPr>
      <t>* Sustitución:</t>
    </r>
    <r>
      <rPr>
        <sz val="9"/>
        <color theme="1"/>
        <rFont val="Roboto"/>
      </rPr>
      <t xml:space="preserve"> Reemplazar equipos y componentes eléctricos obsoletos o en mal estado por versiones más seguras y modernas, que cumplan con las normas de seguridad actuales.
</t>
    </r>
    <r>
      <rPr>
        <b/>
        <sz val="9"/>
        <color theme="1"/>
        <rFont val="Roboto"/>
      </rPr>
      <t>* Controles de Ingeniería:</t>
    </r>
    <r>
      <rPr>
        <sz val="9"/>
        <color theme="1"/>
        <rFont val="Roboto"/>
      </rPr>
      <t xml:space="preserve"> Instalar dispositivos de protección, como disyuntores diferenciales y fusibles, para cortar la energía en caso de sobrecarga o cortocircuito. Utilizar sistemas de aislamiento adecuados para cables y componentes eléctricos, y asegurarse de que las instalaciones eléctricas cumplan con las normativas de seguridad. Implementar sistemas de conexión a tierra efectivos para prevenir acumulaciones de electricidad estática.
</t>
    </r>
    <r>
      <rPr>
        <b/>
        <sz val="9"/>
        <color theme="1"/>
        <rFont val="Roboto"/>
      </rPr>
      <t>* Controles Administrativos:</t>
    </r>
    <r>
      <rPr>
        <sz val="9"/>
        <color theme="1"/>
        <rFont val="Roboto"/>
      </rPr>
      <t xml:space="preserve"> Establecer procedimientos de trabajo seguro para la manipulación de equipos eléctricos, incluyendo la desconexión de la alimentación antes de realizar trabajos de mantenimiento o reparación. Realizar inspecciones periódicas de las instalaciones eléctricas y capacitar a los empleados sobre los peligros eléctricos, incluyendo la prevención de descargas por estática. Implementar un programa de etiquetado y bloqueo (LOTO) para asegurar que las máquinas no se energicen accidentalmente durante el mantenimiento.
</t>
    </r>
    <r>
      <rPr>
        <b/>
        <sz val="9"/>
        <color theme="1"/>
        <rFont val="Roboto"/>
      </rPr>
      <t xml:space="preserve">* Equipos o Elementos de Protección Personal (EPP): </t>
    </r>
    <r>
      <rPr>
        <sz val="9"/>
        <color theme="1"/>
        <rFont val="Roboto"/>
      </rPr>
      <t>Uso de guantes aislantes, calzado dieléctrico, y herramientas aisladas para trabajos con equipos eléctricos. Provisión de ropa antiestática para prevenir descargas estáticas en entornos sensibles, y uso de gafas de seguridad para proteger contra posibles arcos eléctricos.</t>
    </r>
  </si>
  <si>
    <r>
      <rPr>
        <b/>
        <sz val="9"/>
        <color theme="1"/>
        <rFont val="Roboto"/>
      </rPr>
      <t>* Eliminación:</t>
    </r>
    <r>
      <rPr>
        <sz val="9"/>
        <color theme="1"/>
        <rFont val="Roboto"/>
      </rPr>
      <t xml:space="preserve"> Eliminar riesgos locativos mediante la reorganización de las áreas de trabajo y almacenamiento para evitar la acumulación de materiales y objetos que puedan causar accidentes, como caídas o golpes.
</t>
    </r>
    <r>
      <rPr>
        <b/>
        <sz val="9"/>
        <color theme="1"/>
        <rFont val="Roboto"/>
      </rPr>
      <t>* Sustitución:</t>
    </r>
    <r>
      <rPr>
        <sz val="9"/>
        <color theme="1"/>
        <rFont val="Roboto"/>
      </rPr>
      <t xml:space="preserve"> Reemplazar superficies de trabajo y de tránsito irregulares, deslizantes o con diferencias de nivel por alternativas planas, antideslizantes y uniformes para reducir el riesgo de caídas y tropiezos.
</t>
    </r>
    <r>
      <rPr>
        <b/>
        <sz val="9"/>
        <color theme="1"/>
        <rFont val="Roboto"/>
      </rPr>
      <t>* Controles de Ingeniería:</t>
    </r>
    <r>
      <rPr>
        <sz val="9"/>
        <color theme="1"/>
        <rFont val="Roboto"/>
      </rPr>
      <t xml:space="preserve"> Instalar barandillas, pasamanos, rampas, y señalización adecuada en áreas con diferencias de nivel. Implementar sistemas de almacenamiento seguros, como estanterías con protección contra caídas de objetos y sujeciones adecuadas. Colocar alfombras antideslizantes o recubrimientos en áreas propensas a resbalones y asegurar que los pisos sean regulares y estén bien mantenidos.
</t>
    </r>
    <r>
      <rPr>
        <b/>
        <sz val="9"/>
        <color theme="1"/>
        <rFont val="Roboto"/>
      </rPr>
      <t>* Controles Administrativos:</t>
    </r>
    <r>
      <rPr>
        <sz val="9"/>
        <color theme="1"/>
        <rFont val="Roboto"/>
      </rPr>
      <t xml:space="preserve"> Establecer y mantener un programa de orden y aseo que incluya inspecciones regulares para identificar y corregir condiciones inseguras. Capacitar al personal en la correcta organización y almacenamiento de materiales, y en las mejores prácticas para mantener áreas de trabajo libres de obstáculos. Implementar procedimientos para el manejo seguro de materiales pesados o voluminosos, incluyendo el uso de equipo adecuado para evitar caídas de objetos.
</t>
    </r>
    <r>
      <rPr>
        <b/>
        <sz val="9"/>
        <color theme="1"/>
        <rFont val="Roboto"/>
      </rPr>
      <t xml:space="preserve">* Equipos o Elementos de Protección Personal (EPP): </t>
    </r>
    <r>
      <rPr>
        <sz val="9"/>
        <color theme="1"/>
        <rFont val="Roboto"/>
      </rPr>
      <t>Uso de calzado de seguridad con suelas antideslizantes, cascos de seguridad para proteger contra caídas de objetos, y guantes que ofrezcan buen agarre y protección. Proveer equipo adicional como arneses en áreas donde hay riesgo de caídas desde alturas o plataformas elevadas.</t>
    </r>
  </si>
  <si>
    <r>
      <rPr>
        <b/>
        <sz val="9"/>
        <color theme="1"/>
        <rFont val="Roboto"/>
      </rPr>
      <t xml:space="preserve">* Eliminación: </t>
    </r>
    <r>
      <rPr>
        <sz val="9"/>
        <color theme="1"/>
        <rFont val="Roboto"/>
      </rPr>
      <t xml:space="preserve">Eliminar o minimizar el uso de materiales y procesos que presenten un alto riesgo de explosión, fuga, derrame o incendio, sustituyéndolos por alternativas más seguras cuando sea posible.
</t>
    </r>
    <r>
      <rPr>
        <b/>
        <sz val="9"/>
        <color theme="1"/>
        <rFont val="Roboto"/>
      </rPr>
      <t>* Sustitución:</t>
    </r>
    <r>
      <rPr>
        <sz val="9"/>
        <color theme="1"/>
        <rFont val="Roboto"/>
      </rPr>
      <t xml:space="preserve"> Reemplazar sustancias peligrosas por materiales menos volátiles o combustibles, y utilizar equipos que operen a presiones y temperaturas más seguras para reducir el riesgo de explosiones o incendios.
</t>
    </r>
    <r>
      <rPr>
        <b/>
        <sz val="9"/>
        <color theme="1"/>
        <rFont val="Roboto"/>
      </rPr>
      <t>* Controles de Ingeniería:</t>
    </r>
    <r>
      <rPr>
        <sz val="9"/>
        <color theme="1"/>
        <rFont val="Roboto"/>
      </rPr>
      <t xml:space="preserve"> Implementar sistemas de detección y supresión de incendios, como rociadores automáticos, alarmas de humo y sistemas de ventilación para la eliminación de gases peligrosos. Instalar dispositivos de seguridad, como válvulas de alivio de presión, contenedores de doble pared y cubetos de contención para prevenir y controlar fugas y derrames. Asegurar que las instalaciones cumplan con las normativas de seguridad y que los equipos sean diseñados y mantenidos para evitar fallos que puedan llevar a explosiones o incendios.
</t>
    </r>
    <r>
      <rPr>
        <b/>
        <sz val="9"/>
        <color theme="1"/>
        <rFont val="Roboto"/>
      </rPr>
      <t xml:space="preserve">* Controles Administrativos: </t>
    </r>
    <r>
      <rPr>
        <sz val="9"/>
        <color theme="1"/>
        <rFont val="Roboto"/>
      </rPr>
      <t xml:space="preserve">Desarrollar y practicar procedimientos de respuesta ante emergencias, incluyendo la evacuación y la contención de incendios, fugas o derrames. Capacitar al personal en el manejo seguro de materiales peligrosos, así como en la operación y mantenimiento de equipos tecnológicos. Implementar un programa riguroso de inspección y mantenimiento preventivo para identificar y corregir posibles fallos antes de que ocurran incidentes.
</t>
    </r>
    <r>
      <rPr>
        <b/>
        <sz val="9"/>
        <color theme="1"/>
        <rFont val="Roboto"/>
      </rPr>
      <t>* Equipos o Elementos de Protección Personal (EPP):</t>
    </r>
    <r>
      <rPr>
        <sz val="9"/>
        <color theme="1"/>
        <rFont val="Roboto"/>
      </rPr>
      <t xml:space="preserve"> Uso de trajes ignífugos, guantes resistentes a productos químicos, máscaras o respiradores para protección contra gases tóxicos, y gafas de seguridad. Proveer extintores portátiles y otros equipos de emergencia en áreas donde se manejan materiales peligrosos o se realizan procesos con riesgo de explosión o incendio.</t>
    </r>
  </si>
  <si>
    <r>
      <rPr>
        <b/>
        <sz val="9"/>
        <color theme="1"/>
        <rFont val="Roboto"/>
      </rPr>
      <t>* Eliminación:</t>
    </r>
    <r>
      <rPr>
        <sz val="9"/>
        <color theme="1"/>
        <rFont val="Roboto"/>
      </rPr>
      <t xml:space="preserve"> Eliminar la necesidad de desplazamientos innecesarios mediante la implementación de trabajo remoto o la reducción de viajes laborales cuando sea posible.
</t>
    </r>
    <r>
      <rPr>
        <b/>
        <sz val="9"/>
        <color theme="1"/>
        <rFont val="Roboto"/>
      </rPr>
      <t>* Sustitución:</t>
    </r>
    <r>
      <rPr>
        <sz val="9"/>
        <color theme="1"/>
        <rFont val="Roboto"/>
      </rPr>
      <t xml:space="preserve"> Reemplazar vehículos antiguos o inseguros por modelos más modernos que cuenten con las últimas tecnologías de seguridad, como sistemas de frenado automático, control de estabilidad, y airbags.
</t>
    </r>
    <r>
      <rPr>
        <b/>
        <sz val="9"/>
        <color theme="1"/>
        <rFont val="Roboto"/>
      </rPr>
      <t>* Controles de Ingeniería:</t>
    </r>
    <r>
      <rPr>
        <sz val="9"/>
        <color theme="1"/>
        <rFont val="Roboto"/>
      </rPr>
      <t xml:space="preserve"> Instalar dispositivos de seguridad en los vehículos, como cámaras de reversa, sensores de proximidad, y sistemas de asistencia al conductor. Implementar sistemas de rastreo y monitoreo en tiempo real para supervisar el comportamiento del conductor y las condiciones del vehículo.
</t>
    </r>
    <r>
      <rPr>
        <b/>
        <sz val="9"/>
        <color theme="1"/>
        <rFont val="Roboto"/>
      </rPr>
      <t>* Controles Administrativos:</t>
    </r>
    <r>
      <rPr>
        <sz val="9"/>
        <color theme="1"/>
        <rFont val="Roboto"/>
      </rPr>
      <t xml:space="preserve"> Establecer políticas estrictas de seguridad vial, como el uso obligatorio del cinturón de seguridad, límites de velocidad, y la prohibición de conducir bajo la influencia del alcohol o drogas. Capacitar a los empleados en conducción defensiva y en la identificación y mitigación de riesgos en la carretera. Realizar inspecciones y mantenimientos regulares de los vehículos para asegurar que estén en condiciones óptimas de funcionamiento.
</t>
    </r>
    <r>
      <rPr>
        <b/>
        <sz val="9"/>
        <color theme="1"/>
        <rFont val="Roboto"/>
      </rPr>
      <t>* Equipos o Elementos de Protección Personal (EPP):</t>
    </r>
    <r>
      <rPr>
        <sz val="9"/>
        <color theme="1"/>
        <rFont val="Roboto"/>
      </rPr>
      <t xml:space="preserve"> Provisión de chalecos reflectantes y cascos para empleados que utilicen motocicletas o bicicletas. Uso obligatorio de cinturones de seguridad y otros dispositivos de retención en vehículos. En vehículos comerciales, disponer de botiquines de primeros auxilios y equipo de emergencia.</t>
    </r>
  </si>
  <si>
    <r>
      <rPr>
        <b/>
        <sz val="9"/>
        <color theme="1"/>
        <rFont val="Roboto"/>
      </rPr>
      <t xml:space="preserve">* Eliminación: </t>
    </r>
    <r>
      <rPr>
        <sz val="9"/>
        <color theme="1"/>
        <rFont val="Roboto"/>
      </rPr>
      <t xml:space="preserve">Eliminar la exposición a situaciones de riesgo público mediante la reubicación de actividades a zonas más seguras o la adopción de medidas como el teletrabajo para reducir la necesidad de presencia física en áreas de alto riesgo.
</t>
    </r>
    <r>
      <rPr>
        <b/>
        <sz val="9"/>
        <color theme="1"/>
        <rFont val="Roboto"/>
      </rPr>
      <t xml:space="preserve">* Sustitución: </t>
    </r>
    <r>
      <rPr>
        <sz val="9"/>
        <color theme="1"/>
        <rFont val="Roboto"/>
      </rPr>
      <t xml:space="preserve">Reemplazar rutas o horarios de desplazamiento por alternativas más seguras, y cambiar procedimientos que impliquen el manejo de dinero o bienes de valor en público por métodos digitales o sistemas de pago en línea.
</t>
    </r>
    <r>
      <rPr>
        <b/>
        <sz val="9"/>
        <color theme="1"/>
        <rFont val="Roboto"/>
      </rPr>
      <t xml:space="preserve">* Controles de Ingeniería: </t>
    </r>
    <r>
      <rPr>
        <sz val="9"/>
        <color theme="1"/>
        <rFont val="Roboto"/>
      </rPr>
      <t xml:space="preserve">Instalar sistemas de seguridad, como cámaras de vigilancia, alarmas, y sistemas de control de acceso en las instalaciones. Utilizar vehículos blindados para el transporte de valores o bienes valiosos. Implementar barreras físicas y medidas de control perimetral en áreas vulnerables.
</t>
    </r>
    <r>
      <rPr>
        <b/>
        <sz val="9"/>
        <color theme="1"/>
        <rFont val="Roboto"/>
      </rPr>
      <t xml:space="preserve">* Controles Administrativos: </t>
    </r>
    <r>
      <rPr>
        <sz val="9"/>
        <color theme="1"/>
        <rFont val="Roboto"/>
      </rPr>
      <t xml:space="preserve">Desarrollar e implementar protocolos de seguridad que incluyan procedimientos para situaciones de emergencia, como robos, atracos o desórdenes públicos. Capacitar a los empleados en la identificación de riesgos y en cómo actuar durante y después de un incidente de seguridad pública. Coordinar con autoridades locales para asegurar una respuesta rápida en caso de incidentes.
</t>
    </r>
    <r>
      <rPr>
        <b/>
        <sz val="9"/>
        <color theme="1"/>
        <rFont val="Roboto"/>
      </rPr>
      <t>* Equipos o Elementos de Protección Personal (EPP):</t>
    </r>
    <r>
      <rPr>
        <sz val="9"/>
        <color theme="1"/>
        <rFont val="Roboto"/>
      </rPr>
      <t xml:space="preserve"> Provisión de dispositivos de comunicación, como radios o teléfonos de emergencia, para mantener contacto en situaciones de riesgo. Uso de chalecos antibalas o protectores personales en áreas de alto riesgo, y provisión de botones de pánico o dispositivos de alarma personal para empleados en situaciones de riesgo elevado.</t>
    </r>
  </si>
  <si>
    <r>
      <rPr>
        <b/>
        <sz val="9"/>
        <color theme="1"/>
        <rFont val="Roboto"/>
      </rPr>
      <t>* Eliminación:</t>
    </r>
    <r>
      <rPr>
        <sz val="9"/>
        <color theme="1"/>
        <rFont val="Roboto"/>
      </rPr>
      <t xml:space="preserve"> Eliminar la necesidad de trabajos en alturas mediante la reubicación de tareas al nivel del suelo o el uso de herramientas que permitan realizar el trabajo sin necesidad de elevarse.
</t>
    </r>
    <r>
      <rPr>
        <b/>
        <sz val="9"/>
        <color theme="1"/>
        <rFont val="Roboto"/>
      </rPr>
      <t>* Sustitución:</t>
    </r>
    <r>
      <rPr>
        <sz val="9"/>
        <color theme="1"/>
        <rFont val="Roboto"/>
      </rPr>
      <t xml:space="preserve"> Reemplazar escaleras o plataformas inestables por equipos más seguros, como andamios certificados, elevadores de personal o plataformas de trabajo aéreas.
</t>
    </r>
    <r>
      <rPr>
        <b/>
        <sz val="9"/>
        <color theme="1"/>
        <rFont val="Roboto"/>
      </rPr>
      <t>* Controles de Ingeniería:</t>
    </r>
    <r>
      <rPr>
        <sz val="9"/>
        <color theme="1"/>
        <rFont val="Roboto"/>
      </rPr>
      <t xml:space="preserve"> Instalar barandillas, líneas de vida, y sistemas de anclaje permanentes en áreas donde se realicen trabajos en altura. Utilizar redes de seguridad, plataformas con sistemas anticaída y sistemas de acceso seguro, como escaleras con protección anticaída o elevadores.
</t>
    </r>
    <r>
      <rPr>
        <b/>
        <sz val="9"/>
        <color theme="1"/>
        <rFont val="Roboto"/>
      </rPr>
      <t>* Controles Administrativos:</t>
    </r>
    <r>
      <rPr>
        <sz val="9"/>
        <color theme="1"/>
        <rFont val="Roboto"/>
      </rPr>
      <t xml:space="preserve"> Implementar un programa de trabajo seguro en alturas que incluya capacitación obligatoria para todos los empleados que realicen estas tareas. Establecer procedimientos para la evaluación de riesgos antes de realizar trabajos en altura y asegurar que se utilicen las herramientas y equipos adecuados. Supervisar y auditar regularmente las condiciones de trabajo en altura para garantizar que se sigan los procedimientos de seguridad.
</t>
    </r>
    <r>
      <rPr>
        <b/>
        <sz val="9"/>
        <color theme="1"/>
        <rFont val="Roboto"/>
      </rPr>
      <t>* Equipos o Elementos de Protección Personal (EPP):</t>
    </r>
    <r>
      <rPr>
        <sz val="9"/>
        <color theme="1"/>
        <rFont val="Roboto"/>
      </rPr>
      <t xml:space="preserve"> Uso obligatorio de arneses de seguridad, cuerdas de seguridad, cascos con barbiquejo, y calzado antideslizante. Provisión de sistemas de sujeción y absorción de impacto, como amortiguadores de caída, para minimizar el riesgo en caso de accidente.</t>
    </r>
  </si>
  <si>
    <r>
      <t>* Eliminación:</t>
    </r>
    <r>
      <rPr>
        <b/>
        <sz val="10"/>
        <color theme="1"/>
        <rFont val="Roboto"/>
      </rPr>
      <t xml:space="preserve"> </t>
    </r>
    <r>
      <rPr>
        <sz val="10"/>
        <color theme="1"/>
        <rFont val="Roboto"/>
      </rPr>
      <t xml:space="preserve">Eliminar la necesidad de ingresar a espacios confinados mediante la automatización o la utilización de tecnologías que permitan realizar tareas desde fuera.
</t>
    </r>
    <r>
      <rPr>
        <b/>
        <sz val="10"/>
        <color theme="1"/>
        <rFont val="Roboto"/>
      </rPr>
      <t>* Sustitución:</t>
    </r>
    <r>
      <rPr>
        <sz val="10"/>
        <color theme="1"/>
        <rFont val="Roboto"/>
      </rPr>
      <t xml:space="preserve"> Reemplazar métodos que requieran ingreso en espacios confinados por alternativas menos riesgosas, como técnicas no invasivas de inspección y mantenimiento.
</t>
    </r>
    <r>
      <rPr>
        <b/>
        <sz val="10"/>
        <color theme="1"/>
        <rFont val="Roboto"/>
      </rPr>
      <t xml:space="preserve">* Controles de Ingeniería: </t>
    </r>
    <r>
      <rPr>
        <sz val="10"/>
        <color theme="1"/>
        <rFont val="Roboto"/>
      </rPr>
      <t xml:space="preserve">Instalar sistemas de ventilación para mantener un ambiente seguro. Implementar equipos de monitoreo continuo para gases peligrosos y niveles de oxígeno. Asegurar la presencia de sistemas de rescate como trípodes y polipastos, y garantizar una comunicación constante entre el interior y el exterior del espacio confinado.
</t>
    </r>
    <r>
      <rPr>
        <b/>
        <sz val="10"/>
        <color theme="1"/>
        <rFont val="Roboto"/>
      </rPr>
      <t>* Controles Administrativos:</t>
    </r>
    <r>
      <rPr>
        <sz val="10"/>
        <color theme="1"/>
        <rFont val="Roboto"/>
      </rPr>
      <t xml:space="preserve"> Establecer un sistema de permisos de trabajo para regular el ingreso a espacios confinados. Realizar evaluaciones de riesgo antes de cada ingreso. Capacitar a los trabajadores en procedimientos seguros y en el uso de equipos de protección. Desarrollar y practicar planes de rescate, asegurando que los equipos de rescate estén siempre disponibles.
</t>
    </r>
    <r>
      <rPr>
        <b/>
        <sz val="10"/>
        <color theme="1"/>
        <rFont val="Roboto"/>
      </rPr>
      <t xml:space="preserve">* Equipos o Elementos de Protección Personal (EPP): </t>
    </r>
    <r>
      <rPr>
        <sz val="10"/>
        <color theme="1"/>
        <rFont val="Roboto"/>
      </rPr>
      <t>Uso obligatorio de arneses de seguridad conectados a sistemas de rescate. Provisión de máscaras de respiración o equipos de protección respiratoria adecuados. Uso de monitores portátiles para detectar gases peligrosos. Ropa y calzado protectores, antideslizantes y resistentes a productos químicos según los riesgos presentes.</t>
    </r>
  </si>
  <si>
    <r>
      <rPr>
        <b/>
        <sz val="9"/>
        <color theme="1"/>
        <rFont val="Roboto"/>
      </rPr>
      <t>* Eliminación:</t>
    </r>
    <r>
      <rPr>
        <sz val="9"/>
        <color theme="1"/>
        <rFont val="Roboto"/>
      </rPr>
      <t xml:space="preserve"> Eliminar o minimizar la ocupación de edificios y estructuras que no cumplan con las normativas de seguridad sísmica.
</t>
    </r>
    <r>
      <rPr>
        <b/>
        <sz val="9"/>
        <color theme="1"/>
        <rFont val="Roboto"/>
      </rPr>
      <t>* Sustitución:</t>
    </r>
    <r>
      <rPr>
        <sz val="9"/>
        <color theme="1"/>
        <rFont val="Roboto"/>
      </rPr>
      <t xml:space="preserve"> Reemplazar estructuras vulnerables por construcciones sismo-resistentes o reforzar las existentes para cumplir con los estándares de seguridad.
</t>
    </r>
    <r>
      <rPr>
        <b/>
        <sz val="9"/>
        <color theme="1"/>
        <rFont val="Roboto"/>
      </rPr>
      <t>* Controles de Ingeniería:</t>
    </r>
    <r>
      <rPr>
        <sz val="9"/>
        <color theme="1"/>
        <rFont val="Roboto"/>
      </rPr>
      <t xml:space="preserve"> Instalar refuerzos estructurales, como amortiguadores sísmicos y anclajes, para mejorar la resistencia de los edificios. Asegurar que estanterías, equipos pesados y mobiliario estén fijados de manera segura para prevenir caídas durante un sismo.
</t>
    </r>
    <r>
      <rPr>
        <b/>
        <sz val="9"/>
        <color theme="1"/>
        <rFont val="Roboto"/>
      </rPr>
      <t>* Controles Administrativos:</t>
    </r>
    <r>
      <rPr>
        <sz val="9"/>
        <color theme="1"/>
        <rFont val="Roboto"/>
      </rPr>
      <t xml:space="preserve"> Implementar plan de emergencias y contingencias con Procedimientos Operativos Normalizados específicos para sismos. Realizar simulacros de evacuación periódicos. Capacitar al personal sobre las acciones a seguir antes, durante y después de un sismo.
</t>
    </r>
    <r>
      <rPr>
        <b/>
        <sz val="9"/>
        <color theme="1"/>
        <rFont val="Roboto"/>
      </rPr>
      <t>* Equipos o Elementos de Protección Personal (EPP):</t>
    </r>
    <r>
      <rPr>
        <sz val="9"/>
        <color theme="1"/>
        <rFont val="Roboto"/>
      </rPr>
      <t xml:space="preserve"> Provisión de cascos de seguridad para proteger contra caídas de objetos. Disponer de kits de emergencia, incluyendo linternas, radios y suministros básicos en áreas de trabajo y refugios seguros.</t>
    </r>
  </si>
  <si>
    <r>
      <rPr>
        <b/>
        <sz val="9"/>
        <color theme="1"/>
        <rFont val="Roboto"/>
      </rPr>
      <t>* Eliminación</t>
    </r>
    <r>
      <rPr>
        <sz val="9"/>
        <color theme="1"/>
        <rFont val="Roboto"/>
      </rPr>
      <t xml:space="preserve">: Evitar la ocupación de edificaciones que no cumplan con los estándares de construcción sismo-resistente.
</t>
    </r>
    <r>
      <rPr>
        <b/>
        <sz val="9"/>
        <color theme="1"/>
        <rFont val="Roboto"/>
      </rPr>
      <t>* Sustitución:</t>
    </r>
    <r>
      <rPr>
        <sz val="9"/>
        <color theme="1"/>
        <rFont val="Roboto"/>
      </rPr>
      <t xml:space="preserve"> Reemplazar o reforzar edificios vulnerables con estructuras diseñadas para resistir terremotos.
</t>
    </r>
    <r>
      <rPr>
        <b/>
        <sz val="9"/>
        <color theme="1"/>
        <rFont val="Roboto"/>
      </rPr>
      <t>* Controles de Ingeniería:</t>
    </r>
    <r>
      <rPr>
        <sz val="9"/>
        <color theme="1"/>
        <rFont val="Roboto"/>
      </rPr>
      <t xml:space="preserve"> Implementar refuerzos estructurales como amortiguadores sísmicos y anclajes en edificios. Asegurar que todo el mobiliario, equipos pesados y estanterías estén bien fijados para evitar caídas durante un terremoto.
</t>
    </r>
    <r>
      <rPr>
        <b/>
        <sz val="9"/>
        <color theme="1"/>
        <rFont val="Roboto"/>
      </rPr>
      <t xml:space="preserve">* Controles Administrativos: </t>
    </r>
    <r>
      <rPr>
        <sz val="9"/>
        <color theme="1"/>
        <rFont val="Roboto"/>
      </rPr>
      <t xml:space="preserve">Implementar plan de emergencias y contingencias con Procedimientos Operativos Normalizados específicos para terremotos. Capacitar a los empleados en procedimientos de seguridad y realizar simulacros periódicos de evacuación.
</t>
    </r>
    <r>
      <rPr>
        <b/>
        <sz val="9"/>
        <color theme="1"/>
        <rFont val="Roboto"/>
      </rPr>
      <t xml:space="preserve">* Equipos o Elementos de Protección Personal (EPP): </t>
    </r>
    <r>
      <rPr>
        <sz val="9"/>
        <color theme="1"/>
        <rFont val="Roboto"/>
      </rPr>
      <t>Disposición de cascos de seguridad para proteger contra caídas de objetos. Provisión de kits de emergencia con linternas, radios y suministros esenciales en áreas designadas para refugio.</t>
    </r>
  </si>
  <si>
    <r>
      <rPr>
        <b/>
        <sz val="9"/>
        <color theme="1"/>
        <rFont val="Roboto"/>
      </rPr>
      <t xml:space="preserve">* Eliminación: </t>
    </r>
    <r>
      <rPr>
        <sz val="9"/>
        <color theme="1"/>
        <rFont val="Roboto"/>
      </rPr>
      <t xml:space="preserve">Evitar actividades al aire libre y el uso de estructuras temporales en condiciones de vendaval.
</t>
    </r>
    <r>
      <rPr>
        <b/>
        <sz val="9"/>
        <color theme="1"/>
        <rFont val="Roboto"/>
      </rPr>
      <t xml:space="preserve">* Sustitución: </t>
    </r>
    <r>
      <rPr>
        <sz val="9"/>
        <color theme="1"/>
        <rFont val="Roboto"/>
      </rPr>
      <t xml:space="preserve">Reemplazar materiales o estructuras livianas por otras más resistentes a fuertes vientos.
</t>
    </r>
    <r>
      <rPr>
        <b/>
        <sz val="9"/>
        <color theme="1"/>
        <rFont val="Roboto"/>
      </rPr>
      <t xml:space="preserve">* Controles de Ingeniería: </t>
    </r>
    <r>
      <rPr>
        <sz val="9"/>
        <color theme="1"/>
        <rFont val="Roboto"/>
      </rPr>
      <t xml:space="preserve">Asegurar y reforzar techos, ventanas y puertas para resistir vientos fuertes. Anclar o fijar adecuadamente objetos y equipos que puedan ser desplazados por el viento.
</t>
    </r>
    <r>
      <rPr>
        <b/>
        <sz val="9"/>
        <color theme="1"/>
        <rFont val="Roboto"/>
      </rPr>
      <t>* Controles Administrativos:</t>
    </r>
    <r>
      <rPr>
        <sz val="9"/>
        <color theme="1"/>
        <rFont val="Roboto"/>
      </rPr>
      <t xml:space="preserve"> Implementar plan de emergencias y contingencias con Procedimientos Operativos Normalizados específicos para vendavales, incluyendo la identificación de refugios seguros. Capacitar al personal sobre las medidas a tomar antes, durante y después de un vendaval. Suspender actividades peligrosas cuando se pronostiquen vientos fuertes.
</t>
    </r>
    <r>
      <rPr>
        <b/>
        <sz val="9"/>
        <color theme="1"/>
        <rFont val="Roboto"/>
      </rPr>
      <t xml:space="preserve">* Equipos o Elementos de Protección Personal (EPP): </t>
    </r>
    <r>
      <rPr>
        <sz val="9"/>
        <color theme="1"/>
        <rFont val="Roboto"/>
      </rPr>
      <t>Uso de cascos de seguridad para proteger contra objetos voladores. Provisión de equipos de comunicación de emergencia para mantenerse informado y coordinado durante un vendaval.</t>
    </r>
  </si>
  <si>
    <r>
      <rPr>
        <b/>
        <sz val="9"/>
        <color theme="1"/>
        <rFont val="Roboto"/>
      </rPr>
      <t xml:space="preserve">* Eliminación: </t>
    </r>
    <r>
      <rPr>
        <sz val="9"/>
        <color theme="1"/>
        <rFont val="Roboto"/>
      </rPr>
      <t xml:space="preserve">Evitar la construcción o uso de instalaciones en zonas propensas a inundaciones.
</t>
    </r>
    <r>
      <rPr>
        <b/>
        <sz val="9"/>
        <color theme="1"/>
        <rFont val="Roboto"/>
      </rPr>
      <t>* Sustitución:</t>
    </r>
    <r>
      <rPr>
        <sz val="9"/>
        <color theme="1"/>
        <rFont val="Roboto"/>
      </rPr>
      <t xml:space="preserve"> Reemplazar materiales y equipos vulnerables al agua por versiones resistentes al agua o impermeables.
</t>
    </r>
    <r>
      <rPr>
        <b/>
        <sz val="9"/>
        <color theme="1"/>
        <rFont val="Roboto"/>
      </rPr>
      <t>* Controles de Ingeniería:</t>
    </r>
    <r>
      <rPr>
        <sz val="9"/>
        <color theme="1"/>
        <rFont val="Roboto"/>
      </rPr>
      <t xml:space="preserve"> Implementar sistemas de drenaje eficientes y barreras físicas, como diques o muros de contención, para proteger contra el ingreso de agua. Instalar bombas de agua para la rápida evacuación de agua acumulada y elevar los equipos críticos por encima del nivel de inundación potencial.
</t>
    </r>
    <r>
      <rPr>
        <b/>
        <sz val="9"/>
        <color theme="1"/>
        <rFont val="Roboto"/>
      </rPr>
      <t xml:space="preserve">* Controles Administrativos: </t>
    </r>
    <r>
      <rPr>
        <sz val="9"/>
        <color theme="1"/>
        <rFont val="Roboto"/>
      </rPr>
      <t xml:space="preserve">Desarrollar e  Implementar plan de emergencias y contingencias con Procedimientos Operativos Normalizados específicos para inundaciones. Capacitar al personal sobre las acciones a seguir en caso de inundación y mantener rutas de evacuación despejadas. Monitorear las condiciones meteorológicas y emitir alertas tempranas cuando haya riesgo de inundación.
</t>
    </r>
    <r>
      <rPr>
        <b/>
        <sz val="9"/>
        <color theme="1"/>
        <rFont val="Roboto"/>
      </rPr>
      <t>* Equipos o Elementos de Protección Personal (EPP):</t>
    </r>
    <r>
      <rPr>
        <sz val="9"/>
        <color theme="1"/>
        <rFont val="Roboto"/>
      </rPr>
      <t xml:space="preserve"> Uso de botas impermeables, trajes de lluvia y guantes de goma para protegerse durante la evacuación o trabajos en condiciones de inundación. Disposición de chalecos salvavidas en áreas con riesgo elevado de inundación.</t>
    </r>
  </si>
  <si>
    <r>
      <rPr>
        <b/>
        <sz val="9"/>
        <color theme="1"/>
        <rFont val="Roboto"/>
      </rPr>
      <t xml:space="preserve">* Eliminación: </t>
    </r>
    <r>
      <rPr>
        <sz val="9"/>
        <color theme="1"/>
        <rFont val="Roboto"/>
      </rPr>
      <t xml:space="preserve">Evitar la ocupación de áreas y estructuras ubicadas en zonas propensas a derrumbes.
</t>
    </r>
    <r>
      <rPr>
        <b/>
        <sz val="9"/>
        <color theme="1"/>
        <rFont val="Roboto"/>
      </rPr>
      <t>* Sustitución:</t>
    </r>
    <r>
      <rPr>
        <sz val="9"/>
        <color theme="1"/>
        <rFont val="Roboto"/>
      </rPr>
      <t xml:space="preserve"> Reemplazar o reforzar estructuras vulnerables en áreas de riesgo de derrumbe con técnicas de construcción más seguras y adaptadas al terreno.
</t>
    </r>
    <r>
      <rPr>
        <b/>
        <sz val="9"/>
        <color theme="1"/>
        <rFont val="Roboto"/>
      </rPr>
      <t>* Controles de Ingeniería:</t>
    </r>
    <r>
      <rPr>
        <sz val="9"/>
        <color theme="1"/>
        <rFont val="Roboto"/>
      </rPr>
      <t xml:space="preserve"> Instalar muros de contención, sistemas de drenaje y estabilización del terreno para prevenir deslizamientos. Implementar técnicas de terraplenado y revegetación para reforzar la estabilidad del suelo. Asegurar que el diseño de la estructura tome en cuenta el riesgo de derrumbe.
</t>
    </r>
    <r>
      <rPr>
        <b/>
        <sz val="9"/>
        <color theme="1"/>
        <rFont val="Roboto"/>
      </rPr>
      <t>* Controles Administrativos: Implementar plan de emergencias y contingencias con Procedimientos Operativos Normalizados específicos para</t>
    </r>
    <r>
      <rPr>
        <sz val="9"/>
        <color theme="1"/>
        <rFont val="Roboto"/>
      </rPr>
      <t xml:space="preserve"> derrumbes. Realizar monitoreos y estudios geotécnicos periódicos para evaluar la estabilidad del terreno. Capacitar al personal sobre los procedimientos de seguridad y las señales de advertencia de un posible derrumbe.
</t>
    </r>
    <r>
      <rPr>
        <b/>
        <sz val="9"/>
        <color theme="1"/>
        <rFont val="Roboto"/>
      </rPr>
      <t>* Equipos o Elementos de Protección Personal (EPP):</t>
    </r>
    <r>
      <rPr>
        <sz val="9"/>
        <color theme="1"/>
        <rFont val="Roboto"/>
      </rPr>
      <t xml:space="preserve"> Provisión de cascos de seguridad y chalecos reflectantes para proteger durante evacuaciones. Disposición de equipos de comunicación para alertar y coordinar en caso de un derrumbe inminente.</t>
    </r>
  </si>
  <si>
    <r>
      <rPr>
        <b/>
        <sz val="9"/>
        <color theme="1"/>
        <rFont val="Roboto"/>
      </rPr>
      <t>* Eliminación:</t>
    </r>
    <r>
      <rPr>
        <sz val="9"/>
        <color theme="1"/>
        <rFont val="Roboto"/>
      </rPr>
      <t xml:space="preserve"> Evitar la realización de actividades al aire libre durante condiciones climáticas adversas como lluvias intensas, granizadas o heladas.
</t>
    </r>
    <r>
      <rPr>
        <b/>
        <sz val="9"/>
        <color theme="1"/>
        <rFont val="Roboto"/>
      </rPr>
      <t>* Sustitución:</t>
    </r>
    <r>
      <rPr>
        <sz val="9"/>
        <color theme="1"/>
        <rFont val="Roboto"/>
      </rPr>
      <t xml:space="preserve"> Reemplazar materiales y equipos que se deterioren con la humedad, el granizo o el frío por versiones más resistentes o adaptadas a las condiciones climáticas.
</t>
    </r>
    <r>
      <rPr>
        <b/>
        <sz val="9"/>
        <color theme="1"/>
        <rFont val="Roboto"/>
      </rPr>
      <t xml:space="preserve">* Controles de Ingeniería: </t>
    </r>
    <r>
      <rPr>
        <sz val="9"/>
        <color theme="1"/>
        <rFont val="Roboto"/>
      </rPr>
      <t xml:space="preserve">Instalar sistemas de drenaje eficientes para prevenir la acumulación de agua en zonas de trabajo. Implementar cubiertas, techos reforzados y estructuras protectoras contra granizo y heladas. Utilizar sistemas de calefacción o protección térmica en áreas expuestas a heladas.
</t>
    </r>
    <r>
      <rPr>
        <b/>
        <sz val="9"/>
        <color theme="1"/>
        <rFont val="Roboto"/>
      </rPr>
      <t xml:space="preserve">* Controles Administrativos: </t>
    </r>
    <r>
      <rPr>
        <sz val="9"/>
        <color theme="1"/>
        <rFont val="Roboto"/>
      </rPr>
      <t xml:space="preserve">Desarrollar e Implementar plan de emergencias y contingencias con Procedimientos Operativos Normalizados específicos para para suspender actividades durante lluvias intensas, granizadas o heladas. Capacitar al personal sobre los riesgos asociados con estas condiciones y sobre las medidas de seguridad a seguir. Monitorear constantemente las condiciones meteorológicas para emitir alertas tempranas y tomar decisiones oportunas.
</t>
    </r>
    <r>
      <rPr>
        <b/>
        <sz val="9"/>
        <color theme="1"/>
        <rFont val="Roboto"/>
      </rPr>
      <t>* Equipos o Elementos de Protección Personal (EPP):</t>
    </r>
    <r>
      <rPr>
        <sz val="9"/>
        <color theme="1"/>
        <rFont val="Roboto"/>
      </rPr>
      <t xml:space="preserve"> Uso de ropa impermeable, trajes de lluvia, botas antideslizantes y guantes térmicos para protegerse durante precipitaciones, granizadas o heladas. Provisión de cascos de seguridad durante granizadas para proteger contra impactos.</t>
    </r>
  </si>
  <si>
    <t>Características de la organización del trabajo  (comunicación,  tecnología, organización del trabajo, demandas cualitativas y cuantitativas de la labor)</t>
  </si>
  <si>
    <t>SEGURIDAD VIAL</t>
  </si>
  <si>
    <t>OPERADOR MAQUINARIA</t>
  </si>
  <si>
    <t>1. Cumplimiento  de la misionalidad, como operador de maquinaria amarilla   
2. Desplazamiento a los diferentes centros de trabajo, en vehículos de la Empresa, contratados con terceros o vehículos de servicio publico
3. Desplazamientos autorizados en vehículos particulares o de servicio publico, realizando actividades propias del trabajo</t>
  </si>
  <si>
    <t>No</t>
  </si>
  <si>
    <t>MUERTE, FRACTURAS, LACERACIÓN, CONTUSIÓN, HERIDAS</t>
  </si>
  <si>
    <t>MUERTE</t>
  </si>
  <si>
    <t>HERIDAS, FRACTURAS LACERACIONES MUERTE</t>
  </si>
  <si>
    <t>HERIDA EN TEJIDOS BLANDOS  FRACTURAS</t>
  </si>
  <si>
    <t>Muy grave (MG)</t>
  </si>
  <si>
    <t>ANEXO GENERAL DEL REGLAMENTO TÉCNICO DE INSTALACIONES ELÉCTRICAS – RETIE, ESTABLECIDO MEDIANTE RESOLUCIÓN NO. 90708 DE 2013</t>
  </si>
  <si>
    <t>NORMA ISO 31000
NTC 5254</t>
  </si>
  <si>
    <t>FECHA: 05-03-2025</t>
  </si>
  <si>
    <t>CÓDIGO: GOP-CAV-FR-07</t>
  </si>
  <si>
    <t>GESTIÓN DE CAPACITACIÓN</t>
  </si>
  <si>
    <t>MATRIZ DE IDENTIFICACIÓN DE PELIGROS, EVALUACIÓN, VALORACIÓN DE RIESGOS Y DETERMINACIÓN DE CONTROLES</t>
  </si>
  <si>
    <t xml:space="preserve">ÁREAS OPERATIVAS DE LA EMPRESA </t>
  </si>
  <si>
    <t>1. Operación de maquinaria amarilla de acuerdo con la programación de actividades 
2. Desplazamientos a las diferentes áreas de trabajo operativas donde se realicen actividades con maquinaria amarilla 
2. Desplazamientos de trabajo - casa - trabajo, en cumplimiento de las directrices de la Organización,  en vehículos  propios, contratados con terceros,  así mismo cuando la Empresa suministra el transporte en vehículos particulares o de servicio publico.</t>
  </si>
  <si>
    <t>LEY 769 de 2002
CÓDIGO NACIONAL DE TRANSITO.
DECRETO 1079 DE 2015
RESOLUCIÓN 40595 DE 2022</t>
  </si>
  <si>
    <t>MANTENIMIENTO PREVENTIVO Y CORRECTIVO DE LA MAQUINARIA 
1. CAPACITACIÓN EN MAQUINARIA AMARILLA
2. CAPACITACIÓN EN SEGURIDAD VIAL 
3. PROGRAMA DE MANTENIMIENTO PREVENTIVO Y CORRECTIVO DE MAQUINARIA AMARILLA
CASCO DE SEGURIDAD, BOTAS DE SEGURIDAD, PROTECTORES AUDITIVOS, GAFAS DE SEGURIDAD, GUANTES OVEROL</t>
  </si>
  <si>
    <t xml:space="preserve">MUERTE, PROBLEMAS ACÚSTICOS, ÓPTICOS </t>
  </si>
  <si>
    <t xml:space="preserve">COLOCACIÓN SISTEMA PUESTA ATIERRA  INSTALACIONES 
CAPACITACIÓN REFERENTE AL TEMA DE LAS PRECAUCIONES A TOMAR PARA MANTENER LAS DISTANCIAS DE SEGURIDAD AL OPERAR MAQUINARIAS </t>
  </si>
  <si>
    <t>IDENTIFICACIÓN DE ÁREAS INESTABLES 
SOCIALIZACIÓN DE MATRICES DE GESTIÓN DEL RIESGO DE ÁREAS RURALES</t>
  </si>
  <si>
    <t xml:space="preserve">MANTENIMIENTO PREVENTIVO Y CORRECTIVO DE MAQUINARIAS  
1. HORARIOS DE TRABAJO DE ACUERDO CON EL PLAN ESTRATÉGICO DE SEGURIDAD VIAL 
USO DEL CINTURÓN DE SEGURIDAD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</si>
</sst>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0.0"/>
  </numFmts>
  <fonts count="39" x14ac:knownFonts="1">
    <font>
      <sz val="11"/>
      <color theme="1"/>
      <name val="Calibri"/>
      <family val="2"/>
      <scheme val="minor"/>
    </font>
    <font>
      <sz val="11"/>
      <color theme="1"/>
      <name val="Arial"/>
      <family val="2"/>
    </font>
    <font>
      <sz val="9"/>
      <name val="Arial"/>
      <family val="2"/>
    </font>
    <font>
      <sz val="8"/>
      <name val="Arial"/>
      <family val="2"/>
    </font>
    <font>
      <b/>
      <sz val="9"/>
      <name val="Arial"/>
      <family val="2"/>
    </font>
    <font>
      <b/>
      <sz val="11"/>
      <name val="Arial"/>
      <family val="2"/>
    </font>
    <font>
      <sz val="11"/>
      <name val="Calibri"/>
      <family val="2"/>
      <scheme val="minor"/>
    </font>
    <font>
      <b/>
      <sz val="26"/>
      <name val="Arial"/>
      <family val="2"/>
    </font>
    <font>
      <b/>
      <sz val="10"/>
      <name val="Arial"/>
      <family val="2"/>
    </font>
    <font>
      <b/>
      <sz val="11"/>
      <color theme="1"/>
      <name val="Arial"/>
      <family val="2"/>
    </font>
    <font>
      <sz val="11"/>
      <color theme="1"/>
      <name val="Arial"/>
      <family val="2"/>
    </font>
    <font>
      <sz val="11"/>
      <name val="Arial"/>
      <family val="2"/>
    </font>
    <font>
      <b/>
      <sz val="12"/>
      <name val="Arial"/>
      <family val="2"/>
    </font>
    <font>
      <b/>
      <sz val="14"/>
      <name val="Arial"/>
      <family val="2"/>
    </font>
    <font>
      <b/>
      <sz val="16"/>
      <name val="Arial"/>
      <family val="2"/>
    </font>
    <font>
      <b/>
      <sz val="18"/>
      <name val="Arial"/>
      <family val="2"/>
    </font>
    <font>
      <sz val="10"/>
      <name val="Arial"/>
      <family val="2"/>
    </font>
    <font>
      <sz val="12"/>
      <name val="Arial"/>
      <family val="2"/>
    </font>
    <font>
      <b/>
      <sz val="10"/>
      <color theme="1"/>
      <name val="Arial"/>
      <family val="2"/>
    </font>
    <font>
      <b/>
      <sz val="14"/>
      <color theme="1"/>
      <name val="Arial"/>
      <family val="2"/>
    </font>
    <font>
      <sz val="12"/>
      <color rgb="FF000000"/>
      <name val="Calibri"/>
      <family val="2"/>
      <scheme val="minor"/>
    </font>
    <font>
      <b/>
      <sz val="8"/>
      <name val="Arial"/>
      <family val="2"/>
    </font>
    <font>
      <sz val="16"/>
      <name val="Arial"/>
      <family val="2"/>
    </font>
    <font>
      <b/>
      <sz val="12"/>
      <color rgb="FF000000"/>
      <name val="Arial"/>
      <family val="2"/>
    </font>
    <font>
      <sz val="11"/>
      <color rgb="FF000000"/>
      <name val="Arial"/>
      <family val="2"/>
    </font>
    <font>
      <b/>
      <sz val="20"/>
      <name val="Arial"/>
      <family val="2"/>
    </font>
    <font>
      <sz val="11"/>
      <color rgb="FFFF0000"/>
      <name val="Calibri"/>
      <family val="2"/>
      <scheme val="minor"/>
    </font>
    <font>
      <sz val="11"/>
      <color rgb="FF7030A0"/>
      <name val="Calibri"/>
      <family val="2"/>
      <scheme val="minor"/>
    </font>
    <font>
      <b/>
      <sz val="12"/>
      <name val="Roboto"/>
    </font>
    <font>
      <sz val="11"/>
      <color theme="1"/>
      <name val="Roboto"/>
    </font>
    <font>
      <b/>
      <sz val="10"/>
      <name val="Roboto"/>
    </font>
    <font>
      <sz val="10"/>
      <color theme="1"/>
      <name val="Roboto"/>
    </font>
    <font>
      <b/>
      <sz val="10"/>
      <color theme="1"/>
      <name val="Roboto"/>
    </font>
    <font>
      <sz val="10"/>
      <name val="Roboto"/>
    </font>
    <font>
      <b/>
      <sz val="11"/>
      <color theme="1"/>
      <name val="Roboto"/>
    </font>
    <font>
      <sz val="9"/>
      <color theme="1"/>
      <name val="Roboto"/>
    </font>
    <font>
      <b/>
      <sz val="9"/>
      <color theme="1"/>
      <name val="Roboto"/>
    </font>
    <font>
      <sz val="20"/>
      <color theme="1"/>
      <name val="Arial"/>
      <family val="2"/>
    </font>
    <font>
      <b/>
      <sz val="20"/>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theme="0" tint="-0.499984740745262"/>
      </right>
      <top/>
      <bottom/>
      <diagonal/>
    </border>
    <border>
      <left style="thin">
        <color indexed="64"/>
      </left>
      <right style="thin">
        <color indexed="64"/>
      </right>
      <top/>
      <bottom style="thin">
        <color indexed="64"/>
      </bottom>
      <diagonal/>
    </border>
    <border>
      <left/>
      <right/>
      <top style="medium">
        <color indexed="64"/>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medium">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0" fontId="16" fillId="0" borderId="0"/>
  </cellStyleXfs>
  <cellXfs count="144">
    <xf numFmtId="0" fontId="0" fillId="0" borderId="0" xfId="0"/>
    <xf numFmtId="0" fontId="3" fillId="0" borderId="0" xfId="0" applyFont="1" applyAlignment="1">
      <alignment horizontal="justify" vertical="center" wrapText="1"/>
    </xf>
    <xf numFmtId="0" fontId="2" fillId="0" borderId="0" xfId="0" applyFont="1" applyAlignment="1">
      <alignment horizontal="justify" vertical="center" wrapText="1"/>
    </xf>
    <xf numFmtId="0" fontId="10" fillId="0" borderId="0" xfId="0" applyFont="1"/>
    <xf numFmtId="0" fontId="12" fillId="2" borderId="1" xfId="1" applyFont="1" applyFill="1" applyBorder="1" applyAlignment="1">
      <alignment horizontal="center" vertical="center" wrapText="1"/>
    </xf>
    <xf numFmtId="0" fontId="16" fillId="0" borderId="1" xfId="1" applyBorder="1" applyAlignment="1">
      <alignment horizontal="center" vertical="center" wrapText="1"/>
    </xf>
    <xf numFmtId="0" fontId="16" fillId="0" borderId="1" xfId="1" applyBorder="1" applyAlignment="1">
      <alignment horizontal="justify" vertical="center" wrapText="1"/>
    </xf>
    <xf numFmtId="0" fontId="18" fillId="0" borderId="0" xfId="0" applyFont="1"/>
    <xf numFmtId="0" fontId="3" fillId="0" borderId="0" xfId="0" applyFont="1" applyAlignment="1" applyProtection="1">
      <alignment horizontal="justify" vertical="center" wrapText="1"/>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horizontal="justify" vertical="center" wrapText="1"/>
      <protection locked="0"/>
    </xf>
    <xf numFmtId="0" fontId="10" fillId="0" borderId="0" xfId="0" applyFont="1" applyAlignment="1" applyProtection="1">
      <alignment vertical="center" wrapText="1"/>
      <protection locked="0"/>
    </xf>
    <xf numFmtId="0" fontId="10"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21" fillId="0" borderId="0" xfId="0" applyFont="1" applyAlignment="1">
      <alignment horizontal="left" vertical="center" wrapText="1"/>
    </xf>
    <xf numFmtId="0" fontId="13" fillId="0" borderId="0" xfId="0" applyFont="1" applyAlignment="1" applyProtection="1">
      <alignment horizontal="center" vertical="center" textRotation="90" wrapText="1"/>
      <protection locked="0"/>
    </xf>
    <xf numFmtId="0" fontId="2" fillId="0" borderId="7" xfId="0" applyFont="1" applyBorder="1" applyAlignment="1">
      <alignment vertical="center" wrapText="1"/>
    </xf>
    <xf numFmtId="0" fontId="2" fillId="0" borderId="0" xfId="0" applyFont="1" applyAlignment="1">
      <alignment horizontal="center" vertical="center" wrapText="1"/>
    </xf>
    <xf numFmtId="0" fontId="11" fillId="0" borderId="1" xfId="0" applyFont="1" applyBorder="1" applyAlignment="1" applyProtection="1">
      <alignment horizontal="justify" vertical="center" wrapText="1"/>
      <protection locked="0"/>
    </xf>
    <xf numFmtId="0" fontId="14" fillId="0" borderId="0" xfId="0" applyFont="1" applyAlignment="1">
      <alignment vertical="center" wrapText="1"/>
    </xf>
    <xf numFmtId="0" fontId="5" fillId="2" borderId="5"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textRotation="90" wrapText="1"/>
      <protection locked="0"/>
    </xf>
    <xf numFmtId="0" fontId="5" fillId="4" borderId="1"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applyFont="1" applyAlignment="1">
      <alignment vertical="center"/>
    </xf>
    <xf numFmtId="0" fontId="22" fillId="0" borderId="1" xfId="0" applyFont="1" applyBorder="1" applyAlignment="1">
      <alignment vertical="center" wrapText="1"/>
    </xf>
    <xf numFmtId="0" fontId="20" fillId="0" borderId="0" xfId="0" applyFont="1" applyAlignment="1">
      <alignment horizontal="left" vertical="center" wrapText="1"/>
    </xf>
    <xf numFmtId="0" fontId="14" fillId="0" borderId="0" xfId="0" applyFont="1" applyAlignment="1">
      <alignment horizontal="center" vertical="center" wrapText="1"/>
    </xf>
    <xf numFmtId="0" fontId="2"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14" fillId="0" borderId="7" xfId="0" applyFont="1" applyBorder="1" applyAlignment="1">
      <alignment vertical="center" wrapText="1"/>
    </xf>
    <xf numFmtId="0" fontId="23" fillId="6" borderId="1" xfId="0" applyFont="1" applyFill="1" applyBorder="1" applyAlignment="1">
      <alignment horizontal="center" vertical="center"/>
    </xf>
    <xf numFmtId="0" fontId="24" fillId="0" borderId="1" xfId="0" applyFont="1" applyBorder="1" applyAlignment="1">
      <alignment horizontal="center" vertical="center" wrapText="1"/>
    </xf>
    <xf numFmtId="0" fontId="1" fillId="0" borderId="1" xfId="0" applyFont="1" applyBorder="1" applyAlignment="1" applyProtection="1">
      <alignment horizontal="justify" vertical="center" wrapText="1"/>
      <protection locked="0"/>
    </xf>
    <xf numFmtId="0" fontId="11" fillId="0" borderId="11" xfId="0" applyFont="1" applyBorder="1" applyAlignment="1">
      <alignment horizontal="justify" vertical="center" wrapText="1"/>
    </xf>
    <xf numFmtId="0" fontId="11" fillId="0" borderId="12" xfId="0" applyFont="1" applyBorder="1" applyAlignment="1" applyProtection="1">
      <alignment horizontal="justify" vertical="center" wrapText="1"/>
      <protection locked="0"/>
    </xf>
    <xf numFmtId="0" fontId="20" fillId="0" borderId="6" xfId="0" applyFont="1" applyBorder="1" applyAlignment="1">
      <alignment horizontal="left" vertical="center" wrapText="1"/>
    </xf>
    <xf numFmtId="0" fontId="0" fillId="0" borderId="0" xfId="0" applyAlignment="1">
      <alignment horizontal="justify" vertical="center"/>
    </xf>
    <xf numFmtId="0" fontId="0" fillId="0" borderId="6" xfId="0" applyBorder="1" applyAlignment="1">
      <alignment horizontal="justify" vertical="center" wrapText="1"/>
    </xf>
    <xf numFmtId="0" fontId="0" fillId="0" borderId="15" xfId="0" applyBorder="1" applyAlignment="1">
      <alignment horizontal="justify" vertical="center" wrapText="1"/>
    </xf>
    <xf numFmtId="0" fontId="0" fillId="0" borderId="17" xfId="0" applyBorder="1" applyAlignment="1">
      <alignment horizontal="justify" vertical="center" wrapText="1"/>
    </xf>
    <xf numFmtId="0" fontId="0" fillId="0" borderId="9" xfId="0" applyBorder="1" applyAlignment="1">
      <alignment horizontal="justify" vertical="center" wrapText="1"/>
    </xf>
    <xf numFmtId="0" fontId="0" fillId="0" borderId="20" xfId="0" applyBorder="1" applyAlignment="1">
      <alignment horizontal="justify" vertical="center" wrapText="1"/>
    </xf>
    <xf numFmtId="0" fontId="0" fillId="0" borderId="23" xfId="0" applyBorder="1"/>
    <xf numFmtId="0" fontId="0" fillId="0" borderId="13" xfId="0" applyBorder="1" applyAlignment="1">
      <alignment horizontal="justify" vertical="center"/>
    </xf>
    <xf numFmtId="0" fontId="26" fillId="0" borderId="6" xfId="0" applyFont="1" applyBorder="1" applyAlignment="1">
      <alignment horizontal="justify" vertical="center" wrapText="1"/>
    </xf>
    <xf numFmtId="0" fontId="26" fillId="0" borderId="15" xfId="0" applyFont="1" applyBorder="1" applyAlignment="1">
      <alignment horizontal="justify" vertical="center" wrapText="1"/>
    </xf>
    <xf numFmtId="0" fontId="26" fillId="0" borderId="18" xfId="0" applyFont="1" applyBorder="1" applyAlignment="1">
      <alignment horizontal="justify" vertical="center"/>
    </xf>
    <xf numFmtId="0" fontId="16" fillId="7" borderId="1" xfId="1" applyFill="1" applyBorder="1" applyAlignment="1">
      <alignment horizontal="center" vertical="center" wrapText="1"/>
    </xf>
    <xf numFmtId="0" fontId="16" fillId="7" borderId="1" xfId="1" applyFill="1" applyBorder="1" applyAlignment="1">
      <alignment horizontal="justify" vertical="center" wrapText="1"/>
    </xf>
    <xf numFmtId="0" fontId="1"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textRotation="90" wrapText="1"/>
      <protection locked="0"/>
    </xf>
    <xf numFmtId="0" fontId="0" fillId="0" borderId="0" xfId="0" applyAlignment="1">
      <alignment wrapText="1"/>
    </xf>
    <xf numFmtId="0" fontId="0" fillId="0" borderId="7" xfId="0" applyBorder="1" applyAlignment="1">
      <alignment wrapText="1"/>
    </xf>
    <xf numFmtId="0" fontId="7" fillId="0" borderId="0" xfId="0" applyFont="1" applyAlignment="1" applyProtection="1">
      <alignment vertical="center" wrapText="1"/>
      <protection locked="0"/>
    </xf>
    <xf numFmtId="0" fontId="29" fillId="0" borderId="0" xfId="0" applyFont="1" applyAlignment="1">
      <alignment vertical="center"/>
    </xf>
    <xf numFmtId="0" fontId="30" fillId="7" borderId="1" xfId="1" applyFont="1" applyFill="1" applyBorder="1" applyAlignment="1">
      <alignment horizontal="center" vertical="center" wrapText="1"/>
    </xf>
    <xf numFmtId="0" fontId="31" fillId="0" borderId="1" xfId="0" applyFont="1" applyBorder="1" applyAlignment="1">
      <alignment horizontal="justify" vertical="center" wrapText="1"/>
    </xf>
    <xf numFmtId="0" fontId="31" fillId="0" borderId="0" xfId="0" applyFont="1" applyAlignment="1">
      <alignment vertical="center"/>
    </xf>
    <xf numFmtId="0" fontId="29" fillId="0" borderId="2" xfId="0" applyFont="1" applyBorder="1" applyAlignment="1">
      <alignment vertical="center"/>
    </xf>
    <xf numFmtId="0" fontId="33" fillId="7" borderId="1" xfId="1" applyFont="1" applyFill="1" applyBorder="1" applyAlignment="1">
      <alignment horizontal="justify" vertical="center" wrapText="1"/>
    </xf>
    <xf numFmtId="0" fontId="33" fillId="7" borderId="1" xfId="1" applyFont="1" applyFill="1" applyBorder="1" applyAlignment="1">
      <alignment horizontal="center" vertical="center" wrapText="1"/>
    </xf>
    <xf numFmtId="0" fontId="35" fillId="0" borderId="1" xfId="0" applyFont="1" applyBorder="1" applyAlignment="1">
      <alignment horizontal="justify" vertical="center" wrapText="1"/>
    </xf>
    <xf numFmtId="0" fontId="34" fillId="2" borderId="1" xfId="0" applyFont="1" applyFill="1" applyBorder="1" applyAlignment="1">
      <alignment horizontal="center" vertical="center"/>
    </xf>
    <xf numFmtId="0" fontId="29" fillId="0" borderId="1" xfId="0" applyFont="1" applyBorder="1" applyAlignment="1">
      <alignment horizontal="center" vertical="center"/>
    </xf>
    <xf numFmtId="0" fontId="37" fillId="0" borderId="0" xfId="0" applyFont="1" applyAlignment="1" applyProtection="1">
      <alignment vertical="center" wrapText="1"/>
      <protection locked="0"/>
    </xf>
    <xf numFmtId="0" fontId="38" fillId="2" borderId="1" xfId="0" applyFont="1" applyFill="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25" fillId="0" borderId="0" xfId="0" applyFont="1" applyAlignment="1" applyProtection="1">
      <alignment horizontal="center" wrapText="1"/>
      <protection locked="0"/>
    </xf>
    <xf numFmtId="0" fontId="25" fillId="0" borderId="0" xfId="0" applyFont="1" applyAlignment="1" applyProtection="1">
      <alignment horizontal="right" wrapText="1"/>
      <protection locked="0"/>
    </xf>
    <xf numFmtId="165"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5" fillId="8"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1" fillId="0" borderId="5" xfId="0" applyFont="1" applyBorder="1" applyAlignment="1" applyProtection="1">
      <alignment horizontal="justify" vertical="center" wrapText="1"/>
      <protection locked="0"/>
    </xf>
    <xf numFmtId="0" fontId="1" fillId="8" borderId="0" xfId="0" applyFont="1" applyFill="1" applyAlignment="1" applyProtection="1">
      <alignment vertical="center" wrapText="1"/>
      <protection locked="0"/>
    </xf>
    <xf numFmtId="0" fontId="17" fillId="0" borderId="1" xfId="0" applyFont="1" applyBorder="1" applyAlignment="1" applyProtection="1">
      <alignment horizontal="center" textRotation="90" wrapText="1"/>
      <protection locked="0"/>
    </xf>
    <xf numFmtId="0" fontId="17" fillId="0" borderId="0" xfId="1" applyFont="1" applyAlignment="1">
      <alignment horizontal="left" vertical="center" wrapText="1"/>
    </xf>
    <xf numFmtId="0" fontId="16" fillId="0" borderId="0" xfId="1" applyAlignment="1">
      <alignment horizontal="left" vertical="center" wrapText="1"/>
    </xf>
    <xf numFmtId="0" fontId="12" fillId="2" borderId="1" xfId="1" applyFont="1" applyFill="1" applyBorder="1" applyAlignment="1">
      <alignment horizontal="center" vertical="center" textRotation="255" wrapText="1"/>
    </xf>
    <xf numFmtId="0" fontId="17" fillId="2" borderId="1" xfId="1" applyFont="1" applyFill="1" applyBorder="1" applyAlignment="1">
      <alignment horizontal="center" vertical="center" textRotation="255" wrapText="1"/>
    </xf>
    <xf numFmtId="0" fontId="13" fillId="2" borderId="1" xfId="1" applyFont="1" applyFill="1" applyBorder="1" applyAlignment="1">
      <alignment horizontal="center" vertical="center" wrapText="1"/>
    </xf>
    <xf numFmtId="0" fontId="1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6" fillId="0" borderId="1" xfId="0" applyFont="1" applyBorder="1" applyAlignment="1">
      <alignment horizontal="center" vertical="center"/>
    </xf>
    <xf numFmtId="0" fontId="8" fillId="0" borderId="0" xfId="1" applyFont="1" applyAlignment="1">
      <alignment horizontal="justify" vertical="center" wrapText="1"/>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center" vertical="center" wrapText="1"/>
      <protection locked="0"/>
    </xf>
    <xf numFmtId="0" fontId="25" fillId="0" borderId="0" xfId="0" applyFont="1" applyAlignment="1" applyProtection="1">
      <alignment horizontal="center" wrapText="1"/>
      <protection locked="0"/>
    </xf>
    <xf numFmtId="0" fontId="25" fillId="0" borderId="0" xfId="0" applyFont="1" applyAlignment="1" applyProtection="1">
      <alignment horizontal="left" wrapText="1"/>
      <protection locked="0"/>
    </xf>
    <xf numFmtId="0" fontId="22" fillId="0" borderId="10" xfId="0" applyFont="1" applyBorder="1" applyAlignment="1">
      <alignment horizontal="center" vertical="center" wrapText="1"/>
    </xf>
    <xf numFmtId="0" fontId="14" fillId="0" borderId="0" xfId="0" applyFont="1" applyAlignment="1">
      <alignment horizontal="center" vertical="center" wrapText="1"/>
    </xf>
    <xf numFmtId="164" fontId="37" fillId="0" borderId="3" xfId="0" applyNumberFormat="1" applyFont="1" applyBorder="1" applyAlignment="1" applyProtection="1">
      <alignment horizontal="center" vertical="center" wrapText="1"/>
      <protection locked="0"/>
    </xf>
    <xf numFmtId="164" fontId="37" fillId="0" borderId="5"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5" fillId="5" borderId="0" xfId="0" applyFont="1" applyFill="1" applyAlignment="1" applyProtection="1">
      <alignment horizontal="center" vertical="center" wrapText="1"/>
      <protection locked="0"/>
    </xf>
    <xf numFmtId="0" fontId="25" fillId="5" borderId="8" xfId="0" applyFont="1" applyFill="1" applyBorder="1" applyAlignment="1" applyProtection="1">
      <alignment horizontal="center" vertical="center" wrapText="1"/>
      <protection locked="0"/>
    </xf>
    <xf numFmtId="0" fontId="23" fillId="6" borderId="1" xfId="0" applyFont="1" applyFill="1" applyBorder="1" applyAlignment="1">
      <alignment horizontal="center" vertical="center"/>
    </xf>
    <xf numFmtId="0" fontId="12"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0" fillId="0" borderId="14" xfId="0" applyBorder="1" applyAlignment="1">
      <alignment horizontal="justify" vertical="center" wrapText="1"/>
    </xf>
    <xf numFmtId="0" fontId="0" fillId="0" borderId="6" xfId="0"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0" fillId="0" borderId="9" xfId="0" applyBorder="1" applyAlignment="1">
      <alignment horizontal="center" vertical="center" textRotation="90"/>
    </xf>
    <xf numFmtId="0" fontId="0" fillId="0" borderId="6" xfId="0" applyBorder="1" applyAlignment="1">
      <alignment horizontal="center" vertical="center" textRotation="90"/>
    </xf>
    <xf numFmtId="0" fontId="0" fillId="0" borderId="17" xfId="0" applyBorder="1" applyAlignment="1">
      <alignment horizontal="center" vertical="center" textRotation="90"/>
    </xf>
    <xf numFmtId="0" fontId="0" fillId="0" borderId="21" xfId="0" applyBorder="1" applyAlignment="1">
      <alignment horizontal="center"/>
    </xf>
    <xf numFmtId="0" fontId="0" fillId="0" borderId="22" xfId="0" applyBorder="1" applyAlignment="1">
      <alignment horizontal="center"/>
    </xf>
    <xf numFmtId="0" fontId="0" fillId="0" borderId="19" xfId="0" applyBorder="1" applyAlignment="1">
      <alignment horizontal="justify" vertical="center" wrapText="1"/>
    </xf>
    <xf numFmtId="0" fontId="0" fillId="0" borderId="9" xfId="0" applyBorder="1" applyAlignment="1">
      <alignment horizontal="justify" vertical="center" wrapText="1"/>
    </xf>
    <xf numFmtId="0" fontId="28" fillId="2" borderId="1" xfId="1" applyFont="1" applyFill="1" applyBorder="1" applyAlignment="1">
      <alignment horizontal="center" vertical="center" wrapText="1"/>
    </xf>
    <xf numFmtId="0" fontId="28" fillId="2" borderId="3" xfId="1" applyFont="1" applyFill="1" applyBorder="1" applyAlignment="1">
      <alignment horizontal="center" vertical="center" wrapText="1"/>
    </xf>
    <xf numFmtId="0" fontId="28" fillId="2" borderId="4" xfId="1" applyFont="1" applyFill="1" applyBorder="1" applyAlignment="1">
      <alignment horizontal="center" vertical="center" wrapText="1"/>
    </xf>
    <xf numFmtId="0" fontId="28" fillId="2" borderId="5" xfId="1" applyFont="1" applyFill="1" applyBorder="1" applyAlignment="1">
      <alignment horizontal="center" vertical="center" wrapText="1"/>
    </xf>
  </cellXfs>
  <cellStyles count="2">
    <cellStyle name="Normal" xfId="0" builtinId="0"/>
    <cellStyle name="Normal 2 2" xfId="1" xr:uid="{00000000-0005-0000-0000-000001000000}"/>
  </cellStyles>
  <dxfs count="8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FF00"/>
        </patternFill>
      </fill>
    </dxf>
    <dxf>
      <fill>
        <patternFill>
          <bgColor rgb="FFFF0000"/>
        </patternFill>
      </fill>
    </dxf>
    <dxf>
      <fill>
        <patternFill>
          <bgColor rgb="FFFFFF00"/>
        </patternFill>
      </fill>
    </dxf>
    <dxf>
      <fill>
        <patternFill>
          <bgColor rgb="FF00B0F0"/>
        </patternFill>
      </fill>
    </dxf>
    <dxf>
      <fill>
        <patternFill>
          <bgColor theme="0" tint="-0.24994659260841701"/>
        </patternFill>
      </fill>
    </dxf>
    <dxf>
      <fill>
        <patternFill>
          <bgColor rgb="FFCCFFFF"/>
        </patternFill>
      </fill>
    </dxf>
    <dxf>
      <fill>
        <patternFill>
          <bgColor theme="0" tint="-4.9989318521683403E-2"/>
        </patternFill>
      </fill>
    </dxf>
    <dxf>
      <fill>
        <patternFill>
          <bgColor theme="0" tint="-4.9989318521683403E-2"/>
        </patternFill>
      </fill>
    </dxf>
    <dxf>
      <fill>
        <patternFill>
          <bgColor rgb="FFCCFFFF"/>
        </patternFill>
      </fill>
    </dxf>
    <dxf>
      <fill>
        <patternFill>
          <bgColor theme="0" tint="-0.24994659260841701"/>
        </patternFill>
      </fill>
    </dxf>
    <dxf>
      <fill>
        <patternFill>
          <bgColor theme="0" tint="-0.499984740745262"/>
        </patternFill>
      </fill>
    </dxf>
    <dxf>
      <fill>
        <patternFill>
          <bgColor theme="0"/>
        </patternFill>
      </fill>
    </dxf>
    <dxf>
      <fill>
        <patternFill>
          <bgColor theme="0" tint="-4.9989318521683403E-2"/>
        </patternFill>
      </fill>
    </dxf>
    <dxf>
      <fill>
        <patternFill>
          <bgColor theme="0" tint="-0.24994659260841701"/>
        </patternFill>
      </fill>
    </dxf>
    <dxf>
      <fill>
        <patternFill>
          <bgColor rgb="FFCCFFFF"/>
        </patternFill>
      </fill>
    </dxf>
    <dxf>
      <fill>
        <patternFill>
          <bgColor theme="0" tint="-0.24994659260841701"/>
        </patternFill>
      </fill>
    </dxf>
    <dxf>
      <fill>
        <patternFill>
          <bgColor theme="0" tint="-0.499984740745262"/>
        </patternFill>
      </fill>
    </dxf>
    <dxf>
      <fill>
        <patternFill>
          <bgColor theme="4" tint="0.79998168889431442"/>
        </patternFill>
      </fill>
    </dxf>
    <dxf>
      <fill>
        <patternFill>
          <bgColor theme="0" tint="-4.9989318521683403E-2"/>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00FF00"/>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271980</xdr:rowOff>
    </xdr:from>
    <xdr:to>
      <xdr:col>2</xdr:col>
      <xdr:colOff>913897</xdr:colOff>
      <xdr:row>2</xdr:row>
      <xdr:rowOff>425506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33363" y="462480"/>
          <a:ext cx="1287753" cy="772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690208</xdr:colOff>
      <xdr:row>89</xdr:row>
      <xdr:rowOff>158751</xdr:rowOff>
    </xdr:from>
    <xdr:to>
      <xdr:col>18</xdr:col>
      <xdr:colOff>186864</xdr:colOff>
      <xdr:row>93</xdr:row>
      <xdr:rowOff>158751</xdr:rowOff>
    </xdr:to>
    <xdr:pic>
      <xdr:nvPicPr>
        <xdr:cNvPr id="4"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10496" y="631446443"/>
          <a:ext cx="2964732" cy="842596"/>
        </a:xfrm>
        <a:prstGeom prst="rect">
          <a:avLst/>
        </a:prstGeom>
        <a:noFill/>
      </xdr:spPr>
    </xdr:pic>
    <xdr:clientData/>
  </xdr:twoCellAnchor>
  <xdr:twoCellAnchor editAs="oneCell">
    <xdr:from>
      <xdr:col>0</xdr:col>
      <xdr:colOff>1</xdr:colOff>
      <xdr:row>0</xdr:row>
      <xdr:rowOff>0</xdr:rowOff>
    </xdr:from>
    <xdr:to>
      <xdr:col>1</xdr:col>
      <xdr:colOff>300144</xdr:colOff>
      <xdr:row>0</xdr:row>
      <xdr:rowOff>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V="1">
          <a:off x="1" y="0"/>
          <a:ext cx="412750" cy="0"/>
        </a:xfrm>
        <a:prstGeom prst="rect">
          <a:avLst/>
        </a:prstGeom>
      </xdr:spPr>
    </xdr:pic>
    <xdr:clientData/>
  </xdr:twoCellAnchor>
  <xdr:twoCellAnchor editAs="oneCell">
    <xdr:from>
      <xdr:col>21</xdr:col>
      <xdr:colOff>2400102</xdr:colOff>
      <xdr:row>89</xdr:row>
      <xdr:rowOff>146539</xdr:rowOff>
    </xdr:from>
    <xdr:to>
      <xdr:col>23</xdr:col>
      <xdr:colOff>1499429</xdr:colOff>
      <xdr:row>93</xdr:row>
      <xdr:rowOff>146538</xdr:rowOff>
    </xdr:to>
    <xdr:pic>
      <xdr:nvPicPr>
        <xdr:cNvPr id="3" name="Imagen 2">
          <a:extLst>
            <a:ext uri="{FF2B5EF4-FFF2-40B4-BE49-F238E27FC236}">
              <a16:creationId xmlns:a16="http://schemas.microsoft.com/office/drawing/2014/main" id="{D7FC3EAF-4F57-448D-9435-3390597ADB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90198" y="631434231"/>
          <a:ext cx="2955731" cy="84259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171451</xdr:colOff>
      <xdr:row>1</xdr:row>
      <xdr:rowOff>104775</xdr:rowOff>
    </xdr:from>
    <xdr:to>
      <xdr:col>2</xdr:col>
      <xdr:colOff>742951</xdr:colOff>
      <xdr:row>2</xdr:row>
      <xdr:rowOff>486815</xdr:rowOff>
    </xdr:to>
    <xdr:pic>
      <xdr:nvPicPr>
        <xdr:cNvPr id="3" name="Imagen 2">
          <a:extLst>
            <a:ext uri="{FF2B5EF4-FFF2-40B4-BE49-F238E27FC236}">
              <a16:creationId xmlns:a16="http://schemas.microsoft.com/office/drawing/2014/main" id="{E7989CF4-9F2C-4397-BAE2-AB8BCEAC84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5751" y="104775"/>
          <a:ext cx="1524000" cy="91544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6"/>
  <sheetViews>
    <sheetView showGridLines="0" topLeftCell="A3" zoomScale="80" zoomScaleNormal="80" workbookViewId="0">
      <selection activeCell="F12" sqref="F12"/>
    </sheetView>
  </sheetViews>
  <sheetFormatPr baseColWidth="10" defaultColWidth="0" defaultRowHeight="14.25" zeroHeight="1" x14ac:dyDescent="0.2"/>
  <cols>
    <col min="1" max="1" width="1.7109375" style="3" customWidth="1"/>
    <col min="2" max="2" width="7.28515625" style="3" customWidth="1"/>
    <col min="3" max="3" width="15.28515625" style="3" customWidth="1"/>
    <col min="4" max="4" width="18.42578125" style="3" customWidth="1"/>
    <col min="5" max="5" width="19" style="3" customWidth="1"/>
    <col min="6" max="6" width="42" style="3" customWidth="1"/>
    <col min="7" max="7" width="28" style="3" customWidth="1"/>
    <col min="8" max="8" width="38.42578125" style="3" customWidth="1"/>
    <col min="9" max="9" width="29.7109375" style="3" customWidth="1"/>
    <col min="10" max="10" width="1.7109375" style="3" customWidth="1"/>
    <col min="11" max="16384" width="11.42578125" style="3" hidden="1"/>
  </cols>
  <sheetData>
    <row r="2" spans="2:9" s="34" customFormat="1" ht="48.75" customHeight="1" x14ac:dyDescent="0.25">
      <c r="B2" s="96"/>
      <c r="C2" s="96"/>
      <c r="D2" s="94" t="s">
        <v>0</v>
      </c>
      <c r="E2" s="94"/>
      <c r="F2" s="94"/>
      <c r="G2" s="94"/>
      <c r="H2" s="94"/>
      <c r="I2" s="35" t="s">
        <v>1</v>
      </c>
    </row>
    <row r="3" spans="2:9" s="34" customFormat="1" ht="48.75" customHeight="1" x14ac:dyDescent="0.25">
      <c r="B3" s="96"/>
      <c r="C3" s="96"/>
      <c r="D3" s="94" t="s">
        <v>2</v>
      </c>
      <c r="E3" s="94"/>
      <c r="F3" s="95" t="s">
        <v>3</v>
      </c>
      <c r="G3" s="95"/>
      <c r="H3" s="95"/>
      <c r="I3" s="35" t="s">
        <v>4</v>
      </c>
    </row>
    <row r="4" spans="2:9" s="1" customFormat="1" ht="12" x14ac:dyDescent="0.25">
      <c r="I4" s="2"/>
    </row>
    <row r="5" spans="2:9" ht="24.75" customHeight="1" x14ac:dyDescent="0.2">
      <c r="B5" s="91" t="s">
        <v>5</v>
      </c>
      <c r="C5" s="93" t="s">
        <v>6</v>
      </c>
      <c r="D5" s="93"/>
      <c r="E5" s="93"/>
      <c r="F5" s="93"/>
      <c r="G5" s="93"/>
      <c r="H5" s="93"/>
      <c r="I5" s="93"/>
    </row>
    <row r="6" spans="2:9" ht="15.75" x14ac:dyDescent="0.2">
      <c r="B6" s="92"/>
      <c r="C6" s="4" t="s">
        <v>7</v>
      </c>
      <c r="D6" s="4" t="s">
        <v>8</v>
      </c>
      <c r="E6" s="4" t="s">
        <v>9</v>
      </c>
      <c r="F6" s="4" t="s">
        <v>10</v>
      </c>
      <c r="G6" s="4" t="s">
        <v>11</v>
      </c>
      <c r="H6" s="4" t="s">
        <v>12</v>
      </c>
      <c r="I6" s="4" t="s">
        <v>13</v>
      </c>
    </row>
    <row r="7" spans="2:9" ht="57" customHeight="1" x14ac:dyDescent="0.2">
      <c r="B7" s="92"/>
      <c r="C7" s="59" t="s">
        <v>14</v>
      </c>
      <c r="D7" s="59" t="s">
        <v>15</v>
      </c>
      <c r="E7" s="5" t="s">
        <v>16</v>
      </c>
      <c r="F7" s="60" t="s">
        <v>17</v>
      </c>
      <c r="G7" s="60" t="s">
        <v>18</v>
      </c>
      <c r="H7" s="6" t="s">
        <v>19</v>
      </c>
      <c r="I7" s="59" t="s">
        <v>20</v>
      </c>
    </row>
    <row r="8" spans="2:9" ht="57" customHeight="1" x14ac:dyDescent="0.2">
      <c r="B8" s="92"/>
      <c r="C8" s="59" t="s">
        <v>21</v>
      </c>
      <c r="D8" s="59" t="s">
        <v>22</v>
      </c>
      <c r="E8" s="5" t="s">
        <v>23</v>
      </c>
      <c r="F8" s="60" t="s">
        <v>211</v>
      </c>
      <c r="G8" s="6" t="s">
        <v>24</v>
      </c>
      <c r="H8" s="6" t="s">
        <v>25</v>
      </c>
      <c r="I8" s="59" t="s">
        <v>26</v>
      </c>
    </row>
    <row r="9" spans="2:9" ht="51" x14ac:dyDescent="0.2">
      <c r="B9" s="92"/>
      <c r="C9" s="5" t="s">
        <v>27</v>
      </c>
      <c r="D9" s="5" t="s">
        <v>28</v>
      </c>
      <c r="E9" s="5" t="s">
        <v>29</v>
      </c>
      <c r="F9" s="60" t="s">
        <v>30</v>
      </c>
      <c r="G9" s="60" t="s">
        <v>31</v>
      </c>
      <c r="H9" s="60" t="s">
        <v>32</v>
      </c>
      <c r="I9" s="5" t="s">
        <v>33</v>
      </c>
    </row>
    <row r="10" spans="2:9" ht="57" customHeight="1" x14ac:dyDescent="0.2">
      <c r="B10" s="92"/>
      <c r="C10" s="5" t="s">
        <v>34</v>
      </c>
      <c r="D10" s="59" t="s">
        <v>35</v>
      </c>
      <c r="E10" s="5" t="s">
        <v>36</v>
      </c>
      <c r="F10" s="60" t="s">
        <v>37</v>
      </c>
      <c r="G10" s="6" t="s">
        <v>38</v>
      </c>
      <c r="H10" s="6" t="s">
        <v>39</v>
      </c>
      <c r="I10" s="5" t="s">
        <v>40</v>
      </c>
    </row>
    <row r="11" spans="2:9" ht="80.25" customHeight="1" x14ac:dyDescent="0.2">
      <c r="B11" s="92"/>
      <c r="C11" s="5" t="s">
        <v>41</v>
      </c>
      <c r="D11" s="5" t="s">
        <v>42</v>
      </c>
      <c r="E11" s="5" t="s">
        <v>43</v>
      </c>
      <c r="F11" s="6" t="s">
        <v>44</v>
      </c>
      <c r="G11" s="5"/>
      <c r="H11" s="60" t="s">
        <v>45</v>
      </c>
      <c r="I11" s="5" t="s">
        <v>46</v>
      </c>
    </row>
    <row r="12" spans="2:9" ht="60" customHeight="1" x14ac:dyDescent="0.2">
      <c r="B12" s="92"/>
      <c r="C12" s="5" t="s">
        <v>47</v>
      </c>
      <c r="D12" s="5" t="s">
        <v>48</v>
      </c>
      <c r="E12" s="5" t="s">
        <v>49</v>
      </c>
      <c r="F12" s="6" t="s">
        <v>50</v>
      </c>
      <c r="G12" s="5"/>
      <c r="H12" s="60" t="s">
        <v>51</v>
      </c>
      <c r="I12" s="5" t="s">
        <v>52</v>
      </c>
    </row>
    <row r="13" spans="2:9" ht="63" customHeight="1" x14ac:dyDescent="0.2">
      <c r="B13" s="92"/>
      <c r="C13" s="5" t="s">
        <v>53</v>
      </c>
      <c r="D13" s="59" t="s">
        <v>54</v>
      </c>
      <c r="E13" s="5"/>
      <c r="F13" s="6"/>
      <c r="G13" s="5"/>
      <c r="H13" s="6" t="s">
        <v>55</v>
      </c>
      <c r="I13" s="5"/>
    </row>
    <row r="14" spans="2:9" ht="40.5" customHeight="1" x14ac:dyDescent="0.2">
      <c r="B14" s="92"/>
      <c r="C14" s="5" t="s">
        <v>56</v>
      </c>
      <c r="D14" s="5"/>
      <c r="E14" s="5"/>
      <c r="F14" s="6"/>
      <c r="G14" s="5"/>
      <c r="H14" s="6" t="s">
        <v>57</v>
      </c>
      <c r="I14" s="5"/>
    </row>
    <row r="15" spans="2:9" s="7" customFormat="1" ht="35.25" customHeight="1" x14ac:dyDescent="0.2">
      <c r="B15" s="97" t="s">
        <v>58</v>
      </c>
      <c r="C15" s="97"/>
      <c r="D15" s="97"/>
      <c r="E15" s="97"/>
      <c r="F15" s="97"/>
      <c r="G15" s="97"/>
      <c r="H15" s="97"/>
      <c r="I15" s="97"/>
    </row>
    <row r="16" spans="2:9" ht="15" hidden="1" x14ac:dyDescent="0.2">
      <c r="B16" s="89"/>
      <c r="C16" s="90"/>
      <c r="D16" s="90"/>
      <c r="E16" s="90"/>
      <c r="F16" s="90"/>
      <c r="G16" s="90"/>
      <c r="H16" s="90"/>
      <c r="I16" s="90"/>
    </row>
  </sheetData>
  <sheetProtection selectLockedCells="1"/>
  <customSheetViews>
    <customSheetView guid="{0582C207-A98C-4C2B-931A-520855323CEB}" showGridLines="0" hiddenRows="1" hiddenColumns="1">
      <selection sqref="A1:XFD1048576"/>
      <pageMargins left="0" right="0" top="0" bottom="0" header="0" footer="0"/>
    </customSheetView>
    <customSheetView guid="{81BF2C7B-2481-4B16-A4B9-698C9E6DD843}" showGridLines="0" hiddenRows="1" hiddenColumns="1">
      <selection sqref="A1:XFD1048576"/>
      <pageMargins left="0" right="0" top="0" bottom="0" header="0" footer="0"/>
    </customSheetView>
  </customSheetViews>
  <mergeCells count="8">
    <mergeCell ref="B16:I16"/>
    <mergeCell ref="B5:B14"/>
    <mergeCell ref="C5:I5"/>
    <mergeCell ref="D2:H2"/>
    <mergeCell ref="F3:H3"/>
    <mergeCell ref="B2:C3"/>
    <mergeCell ref="D3:E3"/>
    <mergeCell ref="B15:I15"/>
  </mergeCells>
  <conditionalFormatting sqref="C7:I14">
    <cfRule type="cellIs" dxfId="82" priority="1" operator="equal">
      <formula>""</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96"/>
  <sheetViews>
    <sheetView showGridLines="0" tabSelected="1" view="pageBreakPreview" topLeftCell="A2" zoomScale="60" zoomScaleNormal="70" workbookViewId="0">
      <pane xSplit="9" ySplit="8" topLeftCell="J13" activePane="bottomRight" state="frozen"/>
      <selection activeCell="A2" sqref="A2"/>
      <selection pane="topRight" activeCell="J2" sqref="J2"/>
      <selection pane="bottomLeft" activeCell="A10" sqref="A10"/>
      <selection pane="bottomRight" activeCell="M13" sqref="M13"/>
    </sheetView>
  </sheetViews>
  <sheetFormatPr baseColWidth="10" defaultColWidth="11.42578125" defaultRowHeight="14.25" x14ac:dyDescent="0.25"/>
  <cols>
    <col min="1" max="1" width="1.7109375" style="13" customWidth="1"/>
    <col min="2" max="2" width="14.140625" style="13" bestFit="1" customWidth="1"/>
    <col min="3" max="3" width="32.5703125" style="13" customWidth="1"/>
    <col min="4" max="4" width="13.140625" style="13" customWidth="1"/>
    <col min="5" max="5" width="34.42578125" style="13" customWidth="1"/>
    <col min="6" max="6" width="26" style="13" customWidth="1"/>
    <col min="7" max="7" width="12.7109375" style="14" customWidth="1"/>
    <col min="8" max="8" width="21.5703125" style="13" customWidth="1"/>
    <col min="9" max="9" width="23.85546875" style="13" customWidth="1"/>
    <col min="10" max="10" width="23" style="13" customWidth="1"/>
    <col min="11" max="12" width="15.28515625" style="13" customWidth="1"/>
    <col min="13" max="13" width="17.42578125" style="13" customWidth="1"/>
    <col min="14" max="14" width="15.5703125" style="13" bestFit="1" customWidth="1"/>
    <col min="15" max="15" width="45" style="13" customWidth="1"/>
    <col min="16" max="16" width="16.140625" style="13" customWidth="1"/>
    <col min="17" max="17" width="16" style="13" customWidth="1"/>
    <col min="18" max="18" width="36" style="13" customWidth="1"/>
    <col min="19" max="19" width="9.42578125" style="13" bestFit="1" customWidth="1"/>
    <col min="20" max="20" width="19.5703125" style="13" customWidth="1"/>
    <col min="21" max="21" width="17.5703125" style="13" customWidth="1"/>
    <col min="22" max="22" width="36.85546875" style="13" customWidth="1"/>
    <col min="23" max="23" width="21" style="14" customWidth="1"/>
    <col min="24" max="24" width="27.140625" style="14" customWidth="1"/>
    <col min="25" max="25" width="11.28515625" style="14" bestFit="1" customWidth="1"/>
    <col min="26" max="26" width="16" style="14" customWidth="1"/>
    <col min="27" max="27" width="12.28515625" style="14" customWidth="1"/>
    <col min="28" max="28" width="23.7109375" style="14" customWidth="1"/>
    <col min="29" max="29" width="23.7109375" style="13" customWidth="1"/>
    <col min="30" max="30" width="12" style="14" customWidth="1"/>
    <col min="31" max="31" width="22" style="14" customWidth="1"/>
    <col min="32" max="32" width="23.7109375" style="14" customWidth="1"/>
    <col min="33" max="33" width="15.85546875" style="14" bestFit="1" customWidth="1"/>
    <col min="34" max="34" width="15.5703125" style="14" bestFit="1" customWidth="1"/>
    <col min="35" max="35" width="14.140625" style="14" bestFit="1" customWidth="1"/>
    <col min="36" max="36" width="21.85546875" style="14" customWidth="1"/>
    <col min="37" max="37" width="25.85546875" style="14" customWidth="1"/>
    <col min="38" max="38" width="123.28515625" style="13" customWidth="1"/>
    <col min="39" max="39" width="1.7109375" style="13" customWidth="1"/>
    <col min="40" max="16384" width="11.42578125" style="13"/>
  </cols>
  <sheetData>
    <row r="1" spans="1:39" s="8" customFormat="1" ht="15" x14ac:dyDescent="0.25">
      <c r="G1" s="9"/>
      <c r="J1" s="10"/>
      <c r="K1" s="9"/>
      <c r="L1" s="9"/>
      <c r="M1" s="9"/>
      <c r="N1" s="11"/>
      <c r="O1" s="11"/>
      <c r="P1" s="11"/>
      <c r="Q1" s="11"/>
      <c r="R1" s="11"/>
      <c r="S1" s="11"/>
      <c r="T1" s="11"/>
      <c r="U1" s="11"/>
      <c r="V1" s="11"/>
      <c r="W1" s="11"/>
      <c r="X1" s="11"/>
      <c r="Y1" s="11"/>
      <c r="Z1" s="11"/>
      <c r="AA1" s="11"/>
      <c r="AB1" s="11"/>
      <c r="AD1" s="11"/>
      <c r="AE1" s="11"/>
      <c r="AF1" s="11"/>
      <c r="AG1" s="11"/>
      <c r="AH1" s="11"/>
      <c r="AI1" s="11"/>
      <c r="AJ1" s="11"/>
      <c r="AK1" s="11"/>
    </row>
    <row r="2" spans="1:39" s="65" customFormat="1" ht="56.25" customHeight="1" x14ac:dyDescent="0.25">
      <c r="A2" s="8"/>
      <c r="B2" s="117" t="e" vm="1">
        <v>#VALUE!</v>
      </c>
      <c r="C2" s="117"/>
      <c r="D2" s="117"/>
      <c r="E2" s="117"/>
      <c r="F2" s="117"/>
      <c r="G2" s="117"/>
      <c r="H2" s="98" t="s">
        <v>226</v>
      </c>
      <c r="I2" s="99"/>
      <c r="J2" s="99"/>
      <c r="K2" s="99"/>
      <c r="L2" s="99"/>
      <c r="M2" s="99"/>
      <c r="N2" s="99"/>
      <c r="O2" s="99"/>
      <c r="P2" s="99"/>
      <c r="Q2" s="99"/>
      <c r="R2" s="99"/>
      <c r="S2" s="99"/>
      <c r="T2" s="99"/>
      <c r="U2" s="99"/>
      <c r="V2" s="99"/>
      <c r="W2" s="99"/>
      <c r="X2" s="99"/>
      <c r="Y2" s="99"/>
      <c r="Z2" s="99"/>
      <c r="AA2" s="99"/>
      <c r="AB2" s="99"/>
      <c r="AC2" s="99"/>
      <c r="AD2" s="99"/>
      <c r="AE2" s="99"/>
      <c r="AF2" s="99"/>
      <c r="AG2" s="100"/>
      <c r="AH2" s="98" t="s">
        <v>224</v>
      </c>
      <c r="AI2" s="99"/>
      <c r="AJ2" s="99"/>
      <c r="AK2" s="99"/>
      <c r="AL2" s="100"/>
      <c r="AM2" s="8"/>
    </row>
    <row r="3" spans="1:39" s="65" customFormat="1" ht="56.25" customHeight="1" x14ac:dyDescent="0.25">
      <c r="A3" s="8"/>
      <c r="B3" s="117"/>
      <c r="C3" s="117"/>
      <c r="D3" s="117"/>
      <c r="E3" s="117"/>
      <c r="F3" s="117"/>
      <c r="G3" s="118"/>
      <c r="H3" s="101" t="s">
        <v>225</v>
      </c>
      <c r="I3" s="101"/>
      <c r="J3" s="101"/>
      <c r="K3" s="101"/>
      <c r="L3" s="101"/>
      <c r="M3" s="101"/>
      <c r="N3" s="101"/>
      <c r="O3" s="101"/>
      <c r="P3" s="101"/>
      <c r="Q3" s="101"/>
      <c r="R3" s="101"/>
      <c r="S3" s="101"/>
      <c r="T3" s="101"/>
      <c r="U3" s="101"/>
      <c r="V3" s="101"/>
      <c r="W3" s="101"/>
      <c r="X3" s="101"/>
      <c r="Y3" s="101" t="s">
        <v>59</v>
      </c>
      <c r="Z3" s="101"/>
      <c r="AA3" s="101"/>
      <c r="AB3" s="101"/>
      <c r="AC3" s="101"/>
      <c r="AD3" s="101"/>
      <c r="AE3" s="101"/>
      <c r="AF3" s="101"/>
      <c r="AG3" s="101"/>
      <c r="AH3" s="101" t="s">
        <v>223</v>
      </c>
      <c r="AI3" s="101"/>
      <c r="AJ3" s="101"/>
      <c r="AK3" s="101"/>
      <c r="AL3" s="101"/>
      <c r="AM3" s="8"/>
    </row>
    <row r="4" spans="1:39" s="8" customFormat="1" ht="12" x14ac:dyDescent="0.25">
      <c r="J4" s="12"/>
      <c r="N4" s="11"/>
      <c r="O4" s="11"/>
      <c r="P4" s="11"/>
      <c r="Q4" s="11"/>
      <c r="R4" s="11"/>
      <c r="S4" s="11"/>
      <c r="T4" s="11"/>
      <c r="U4" s="11"/>
      <c r="V4" s="11"/>
      <c r="W4" s="11"/>
      <c r="X4" s="11"/>
      <c r="Y4" s="11"/>
      <c r="Z4" s="11"/>
      <c r="AA4" s="11"/>
      <c r="AB4" s="11"/>
      <c r="AD4" s="11"/>
      <c r="AE4" s="11"/>
      <c r="AF4" s="11"/>
      <c r="AG4" s="11"/>
      <c r="AH4" s="11"/>
      <c r="AI4" s="11"/>
      <c r="AJ4" s="11"/>
      <c r="AK4" s="11"/>
    </row>
    <row r="5" spans="1:39" s="76" customFormat="1" ht="26.25" customHeight="1" x14ac:dyDescent="0.4">
      <c r="B5" s="77" t="s">
        <v>60</v>
      </c>
      <c r="C5" s="115"/>
      <c r="D5" s="116"/>
      <c r="G5" s="78"/>
      <c r="J5" s="111" t="s">
        <v>61</v>
      </c>
      <c r="K5" s="111"/>
      <c r="L5" s="112"/>
      <c r="M5" s="112"/>
      <c r="N5" s="112"/>
      <c r="O5" s="112"/>
      <c r="P5" s="80"/>
      <c r="Q5" s="79"/>
      <c r="R5" s="80"/>
      <c r="S5" s="80"/>
      <c r="T5" s="80"/>
      <c r="U5" s="80"/>
      <c r="V5" s="80"/>
      <c r="W5" s="80"/>
      <c r="X5" s="80"/>
      <c r="Y5" s="80"/>
      <c r="Z5" s="78"/>
      <c r="AA5" s="78"/>
      <c r="AB5" s="78"/>
      <c r="AD5" s="78"/>
      <c r="AE5" s="120" t="s">
        <v>63</v>
      </c>
      <c r="AF5" s="120"/>
      <c r="AG5" s="121"/>
      <c r="AH5" s="81">
        <f>+AVERAGE(Z10:Z88)</f>
        <v>185</v>
      </c>
      <c r="AI5" s="82" t="str">
        <f>IF(AH5&gt;=600,"I",IF(AH5&gt;120,"II",IF(AH5&gt;=40,"III",IF(AH5&lt;40,"IV",""))))</f>
        <v>II</v>
      </c>
      <c r="AJ5" s="78"/>
      <c r="AK5" s="78"/>
    </row>
    <row r="7" spans="1:39" ht="24.95" customHeight="1" x14ac:dyDescent="0.25">
      <c r="A7" s="84"/>
      <c r="B7" s="103" t="s">
        <v>64</v>
      </c>
      <c r="C7" s="103"/>
      <c r="D7" s="103"/>
      <c r="E7" s="103"/>
      <c r="F7" s="103"/>
      <c r="G7" s="103"/>
      <c r="H7" s="103"/>
      <c r="I7" s="103"/>
      <c r="J7" s="103"/>
      <c r="K7" s="103" t="s">
        <v>65</v>
      </c>
      <c r="L7" s="103"/>
      <c r="M7" s="103"/>
      <c r="N7" s="103"/>
      <c r="O7" s="103"/>
      <c r="P7" s="103"/>
      <c r="Q7" s="103"/>
      <c r="R7" s="103"/>
      <c r="S7" s="103"/>
      <c r="T7" s="103"/>
      <c r="U7" s="103"/>
      <c r="V7" s="103"/>
      <c r="W7" s="103"/>
      <c r="X7" s="103"/>
      <c r="Y7" s="103"/>
      <c r="Z7" s="103" t="s">
        <v>66</v>
      </c>
      <c r="AA7" s="103"/>
      <c r="AB7" s="103"/>
      <c r="AC7" s="103"/>
      <c r="AD7" s="103" t="s">
        <v>67</v>
      </c>
      <c r="AE7" s="103"/>
      <c r="AF7" s="103"/>
      <c r="AG7" s="103" t="s">
        <v>68</v>
      </c>
      <c r="AH7" s="103"/>
      <c r="AI7" s="103"/>
      <c r="AJ7" s="103"/>
      <c r="AK7" s="103"/>
      <c r="AL7" s="102" t="s">
        <v>69</v>
      </c>
      <c r="AM7" s="84"/>
    </row>
    <row r="8" spans="1:39" s="33" customFormat="1" ht="54.95" customHeight="1" x14ac:dyDescent="0.25">
      <c r="B8" s="105" t="s">
        <v>70</v>
      </c>
      <c r="C8" s="106"/>
      <c r="D8" s="106"/>
      <c r="E8" s="106"/>
      <c r="F8" s="106"/>
      <c r="G8" s="107"/>
      <c r="H8" s="108" t="s">
        <v>71</v>
      </c>
      <c r="I8" s="109"/>
      <c r="J8" s="110"/>
      <c r="K8" s="104" t="s">
        <v>72</v>
      </c>
      <c r="L8" s="104"/>
      <c r="M8" s="104"/>
      <c r="N8" s="104" t="s">
        <v>73</v>
      </c>
      <c r="O8" s="104"/>
      <c r="P8" s="104"/>
      <c r="Q8" s="104"/>
      <c r="R8" s="104"/>
      <c r="S8" s="104"/>
      <c r="T8" s="104"/>
      <c r="U8" s="104"/>
      <c r="V8" s="104"/>
      <c r="W8" s="104" t="s">
        <v>74</v>
      </c>
      <c r="X8" s="104"/>
      <c r="Y8" s="104"/>
      <c r="Z8" s="103"/>
      <c r="AA8" s="103"/>
      <c r="AB8" s="103"/>
      <c r="AC8" s="103"/>
      <c r="AD8" s="103"/>
      <c r="AE8" s="103"/>
      <c r="AF8" s="103"/>
      <c r="AG8" s="103"/>
      <c r="AH8" s="103"/>
      <c r="AI8" s="103"/>
      <c r="AJ8" s="103"/>
      <c r="AK8" s="103"/>
      <c r="AL8" s="102"/>
    </row>
    <row r="9" spans="1:39" s="15" customFormat="1" ht="54.95" customHeight="1" x14ac:dyDescent="0.25">
      <c r="B9" s="16" t="s">
        <v>75</v>
      </c>
      <c r="C9" s="16" t="s">
        <v>76</v>
      </c>
      <c r="D9" s="16" t="s">
        <v>77</v>
      </c>
      <c r="E9" s="16" t="s">
        <v>78</v>
      </c>
      <c r="F9" s="16" t="s">
        <v>79</v>
      </c>
      <c r="G9" s="16" t="s">
        <v>80</v>
      </c>
      <c r="H9" s="16" t="s">
        <v>6</v>
      </c>
      <c r="I9" s="16" t="s">
        <v>5</v>
      </c>
      <c r="J9" s="16" t="s">
        <v>81</v>
      </c>
      <c r="K9" s="16" t="s">
        <v>82</v>
      </c>
      <c r="L9" s="16" t="s">
        <v>83</v>
      </c>
      <c r="M9" s="16" t="s">
        <v>84</v>
      </c>
      <c r="N9" s="83" t="s">
        <v>85</v>
      </c>
      <c r="O9" s="16" t="s">
        <v>5</v>
      </c>
      <c r="P9" s="16" t="s">
        <v>86</v>
      </c>
      <c r="Q9" s="18" t="s">
        <v>87</v>
      </c>
      <c r="R9" s="16" t="s">
        <v>5</v>
      </c>
      <c r="S9" s="16" t="s">
        <v>88</v>
      </c>
      <c r="T9" s="83" t="s">
        <v>89</v>
      </c>
      <c r="U9" s="32" t="s">
        <v>90</v>
      </c>
      <c r="V9" s="16" t="s">
        <v>5</v>
      </c>
      <c r="W9" s="16" t="s">
        <v>6</v>
      </c>
      <c r="X9" s="16" t="s">
        <v>91</v>
      </c>
      <c r="Y9" s="16" t="s">
        <v>92</v>
      </c>
      <c r="Z9" s="16" t="s">
        <v>93</v>
      </c>
      <c r="AA9" s="16" t="s">
        <v>94</v>
      </c>
      <c r="AB9" s="16" t="s">
        <v>5</v>
      </c>
      <c r="AC9" s="16" t="s">
        <v>95</v>
      </c>
      <c r="AD9" s="16" t="s">
        <v>96</v>
      </c>
      <c r="AE9" s="16" t="s">
        <v>97</v>
      </c>
      <c r="AF9" s="16" t="s">
        <v>98</v>
      </c>
      <c r="AG9" s="16" t="s">
        <v>99</v>
      </c>
      <c r="AH9" s="16" t="s">
        <v>100</v>
      </c>
      <c r="AI9" s="16" t="s">
        <v>101</v>
      </c>
      <c r="AJ9" s="16" t="s">
        <v>102</v>
      </c>
      <c r="AK9" s="16" t="s">
        <v>103</v>
      </c>
      <c r="AL9" s="102"/>
    </row>
    <row r="10" spans="1:39" ht="409.5" customHeight="1" x14ac:dyDescent="0.25">
      <c r="A10" s="84"/>
      <c r="B10" s="31" t="s">
        <v>212</v>
      </c>
      <c r="C10" s="62" t="s">
        <v>213</v>
      </c>
      <c r="D10" s="62" t="s">
        <v>227</v>
      </c>
      <c r="E10" s="88" t="s">
        <v>228</v>
      </c>
      <c r="F10" s="88" t="s">
        <v>214</v>
      </c>
      <c r="G10" s="17" t="s">
        <v>215</v>
      </c>
      <c r="H10" s="30" t="s">
        <v>12</v>
      </c>
      <c r="I10" s="23" t="s">
        <v>45</v>
      </c>
      <c r="J10" s="28" t="s">
        <v>216</v>
      </c>
      <c r="K10" s="44"/>
      <c r="L10" s="44"/>
      <c r="M10" s="44"/>
      <c r="N10" s="17" t="s">
        <v>106</v>
      </c>
      <c r="O10" s="23" t="str">
        <f>IF(N10="Baja (B)","No se ha detectado consecuencia alguna, o la eficacia del conjunto de medidas preventivas existentes es alta, o ambos. El riesgo está controlado. ",IF(N10="Media (M)","Se han detectado peligros que pueden dar lugar a consecuencias poco
significativa(s) o de menor importancia, o la eficacia del conjunto de medidas preventivas existentes es moderada, o ambos.",IF(N10="Alta (A)","Se ha(n) detectado algún(os) peligro(s) que pueden dar lugar a consecuencias significativa(s), o la eficacia del conjunto de medidas preventivas existentes es baja, o ambos.",IF(N10="Muy Alta (MA)","Se ha(n) detectado peligro(s) que determina(n) como posible la generación de incidentes o consecuencias muy significativas, o la eficacia del conjunto de medidas preventivas existentes respecto al riesgo es nula o no existe, o ambos",""))))</f>
        <v>Se han detectado peligros que pueden dar lugar a consecuencias poco
significativa(s) o de menor importancia, o la eficacia del conjunto de medidas preventivas existentes es moderada, o ambos.</v>
      </c>
      <c r="P10" s="19">
        <f>IF(N10="Baja (B)",1,IF(N10="Media (M)",2,IF(N10="Alta (A)",6,IF(N10="Muy Alta (MA)",10,""))))</f>
        <v>2</v>
      </c>
      <c r="Q10" s="17" t="s">
        <v>109</v>
      </c>
      <c r="R10" s="23" t="str">
        <f t="shared" ref="R10:R29" si="0">IF(Q10="Esporádica (EE)","La situación de exposición se presenta de manera eventual.",IF(Q10="Ocasional (EO)","La situación de exposición se presenta alguna vez durante la jornada laboral y por un periodo de tiempo corto.",IF(Q10="Frecuente (EF)","La situación de exposición se presenta varias veces durante la jornada laboral por tiempos cortos.",IF(Q10="Continua (EC)","La situación de exposición se presenta sin interrupción o varias veces con tiempo prolongado durante la jornada laboral.",""))))</f>
        <v>La situación de exposición se presenta alguna vez durante la jornada laboral y por un periodo de tiempo corto.</v>
      </c>
      <c r="S10" s="19">
        <f>IF(Q10="Esporádica (EE)",1,IF(Q10="Ocasional (EO)",2,IF(Q10="Frecuente (EF)",3,IF(Q10="Continua (EC)",4,""))))</f>
        <v>2</v>
      </c>
      <c r="T10" s="19" t="str">
        <f t="shared" ref="T10:T29" si="1">IF(U10="","",IF(U10&lt;=4,"Bajo (B)",IF(U10&lt;=8,"Medio (M)",IF(U10&lt;=20,"Alto (A)",IF(U10&gt;20,"Muy Alto (MA)","")))))</f>
        <v>Bajo (B)</v>
      </c>
      <c r="U10" s="20">
        <f>+IF(OR(P10="",S10=""),"",P10*S10)</f>
        <v>4</v>
      </c>
      <c r="V10" s="23" t="str">
        <f>IF(T10="Bajo (B)","Situación mejorable con exposición ocasional o esporádica, o situación sin anomalía destacable con cualquier nivel de exposición. No es esperable que se materialice el riesgo, aunque puede ser concebible.",IF(T10="Medio (M)","Situación deficiente con exposición esporádica, o bien situación mejorable con exposición continuada o frecuente. Es posible que suceda el daño alguna vez.",IF(T10="Alto (A)","Situación deficiente con exposición frecuente u ocasional, o bien situación muy deficiente con exposición ocasional o esporádica. La materialización del Riesgo es posible que suceda varias veces en la vida laboral",IF(T10="Muy Alto (MA)","Situación deficiente con exposición continua, o muy deficiente con exposición frecuente. Normalmente la materialización del riesgo ocurre con frecuencia.",""))))</f>
        <v>Situación mejorable con exposición ocasional o esporádica, o situación sin anomalía destacable con cualquier nivel de exposición. No es esperable que se materialice el riesgo, aunque puede ser concebible.</v>
      </c>
      <c r="W10" s="17" t="s">
        <v>108</v>
      </c>
      <c r="X10" s="23" t="str">
        <f t="shared" ref="X10:X29" si="2">IF(W10="Leve (L)","Lesiones o enfermedades que no requieren incapacidad",IF(W10="Grave (G)","Lesiones o enfermedades con incapacidad laboral temporal (ILT)",IF(W10="Muy grave (MG)","Lesiones o enfermedades graves irreparables (Incapacidad permanente parcial o invalidez)", IF(W10="Mortal o Catastrófico (M)","Muerte (S)",""))))</f>
        <v>Lesiones o enfermedades con incapacidad laboral temporal (ILT)</v>
      </c>
      <c r="Y10" s="21">
        <f t="shared" ref="Y10:Y29" si="3">IF(W10="Leve (L)",10,IF(W10="Grave (G)",25,IF(W10="Muy grave (MG)",60, IF(W10="Mortal o Catastrófico (M)",100,""))))</f>
        <v>25</v>
      </c>
      <c r="Z10" s="22">
        <f t="shared" ref="Z10:Z29" si="4">IF(U10="","",(U10*Y10))</f>
        <v>100</v>
      </c>
      <c r="AA10" s="22" t="str">
        <f t="shared" ref="AA10:AA29" si="5">IF(Z10&gt;=600,"I",IF(Z10&gt;120,"II",IF(Z10&gt;=40,"III",IF(Z10&lt;40,"IV",""))))</f>
        <v>III</v>
      </c>
      <c r="AB10" s="23" t="str">
        <f>IF(AA10="I","Situación crítica. Suspender actividades hasta que el riesgo esté bajo control. Intervención urgente.",IF(AA10="II","Corregir y adoptar medidas de control de inmediato",IF(AA10="III","Mejorar si es posible. Sería conveniente justificar la intervención y su rentabilidad", IF(AA10="IV","Mantener las medidas de control existentes, pero se deberían considerar soluciones o mejoras y se deben hacer comprobaciones periódicas para asegurar que el riesgo aún es aceptable.",""))))</f>
        <v>Mejorar si es posible. Sería conveniente justificar la intervención y su rentabilidad</v>
      </c>
      <c r="AC10" s="23" t="str">
        <f t="shared" ref="AC10:AC29" si="6">IF(AA10="I","No Aceptable. Situación crítica, corrección urgente",IF(AA10="II","No Aceptable o Aceptable con control específico. Corregir o adoptar medidas de control",IF(AA10="III","Mejorable. Mejorar el control existente", IF(AA10="IV","Aceptable. No intervenir, salvo que un análisis más preciso lo justifique",""))))</f>
        <v>Mejorable. Mejorar el control existente</v>
      </c>
      <c r="AD10" s="19">
        <v>1</v>
      </c>
      <c r="AE10" s="19" t="s">
        <v>217</v>
      </c>
      <c r="AF10" s="23" t="s">
        <v>229</v>
      </c>
      <c r="AG10" s="19"/>
      <c r="AH10" s="19"/>
      <c r="AI10" s="19" t="s">
        <v>105</v>
      </c>
      <c r="AJ10" s="19" t="s">
        <v>105</v>
      </c>
      <c r="AK10" s="19" t="s">
        <v>105</v>
      </c>
      <c r="AL10" s="28" t="s">
        <v>230</v>
      </c>
      <c r="AM10" s="85"/>
    </row>
    <row r="11" spans="1:39" ht="409.5" customHeight="1" x14ac:dyDescent="0.25">
      <c r="A11" s="84"/>
      <c r="B11" s="31" t="s">
        <v>212</v>
      </c>
      <c r="C11" s="62" t="s">
        <v>213</v>
      </c>
      <c r="D11" s="62" t="s">
        <v>227</v>
      </c>
      <c r="E11" s="88" t="s">
        <v>228</v>
      </c>
      <c r="F11" s="88" t="s">
        <v>214</v>
      </c>
      <c r="G11" s="17" t="s">
        <v>215</v>
      </c>
      <c r="H11" s="30" t="s">
        <v>12</v>
      </c>
      <c r="I11" s="23" t="s">
        <v>25</v>
      </c>
      <c r="J11" s="28" t="s">
        <v>231</v>
      </c>
      <c r="K11" s="44"/>
      <c r="L11" s="44"/>
      <c r="M11" s="44"/>
      <c r="N11" s="17" t="s">
        <v>107</v>
      </c>
      <c r="O11" s="23" t="str">
        <f>IF(N11="Baja (B)","No se ha detectado consecuencia alguna, o la eficacia del conjunto de medidas preventivas existentes es alta, o ambos. El riesgo está controlado. ",IF(N11="Media (M)","Se han detectado peligros que pueden dar lugar a consecuencias poco
significativa(s) o de menor importancia, o la eficacia del conjunto de medidas preventivas existentes es moderada, o ambos.",IF(N11="Alta (A)","Se ha(n) detectado algún(os) peligro(s) que pueden dar lugar a consecuencias significativa(s), o la eficacia del conjunto de medidas preventivas existentes es baja, o ambos.",IF(N11="Muy Alta (MA)","Se ha(n) detectado peligro(s) que determina(n) como posible la generación de incidentes o consecuencias muy significativas, o la eficacia del conjunto de medidas preventivas existentes respecto al riesgo es nula o no existe, o ambos",""))))</f>
        <v>Se ha(n) detectado algún(os) peligro(s) que pueden dar lugar a consecuencias significativa(s), o la eficacia del conjunto de medidas preventivas existentes es baja, o ambos.</v>
      </c>
      <c r="P11" s="19">
        <f t="shared" ref="P11:P29" si="7">IF(N11="Baja (B)",1,IF(N11="Media (M)",2,IF(N11="Alta (A)",6,IF(N11="Muy Alta (MA)",10,""))))</f>
        <v>6</v>
      </c>
      <c r="Q11" s="17" t="s">
        <v>109</v>
      </c>
      <c r="R11" s="23" t="str">
        <f t="shared" si="0"/>
        <v>La situación de exposición se presenta alguna vez durante la jornada laboral y por un periodo de tiempo corto.</v>
      </c>
      <c r="S11" s="19">
        <f t="shared" ref="S11:S29" si="8">IF(Q11="Esporádica (EE)",1,IF(Q11="Ocasional (EO)",2,IF(Q11="Frecuente (EF)",3,IF(Q11="Continua (EC)",4,""))))</f>
        <v>2</v>
      </c>
      <c r="T11" s="19" t="str">
        <f t="shared" si="1"/>
        <v>Alto (A)</v>
      </c>
      <c r="U11" s="20">
        <f t="shared" ref="U11:U29" si="9">+IF(OR(P11="",S11=""),"",P11*S11)</f>
        <v>12</v>
      </c>
      <c r="V11" s="23" t="str">
        <f>IF(T11="Bajo (B)","Situación mejorable con exposición ocasional o esporádica, o situación sin anomalía destacable con cualquier nivel de exposición. No es esperable que se materialice el riesgo, aunque puede ser concebible.",IF(T11="Medio (M)","Situación deficiente con exposición esporádica, o bien situación mejorable con exposición continuada o frecuente. Es posible que suceda el daño alguna vez.",IF(T11="Alto (A)","Situación deficiente con exposición frecuente u ocasional, o bien situación muy deficiente con exposición ocasional o esporádica. La materialización del Riesgo es posible que suceda varias veces en la vida laboral",IF(T11="Muy Alto (MA)","Situación deficiente con exposición continua, o muy deficiente con exposición frecuente. Normalmente la materialización del riesgo ocurre con frecuencia.",""))))</f>
        <v>Situación deficiente con exposición frecuente u ocasional, o bien situación muy deficiente con exposición ocasional o esporádica. La materialización del Riesgo es posible que suceda varias veces en la vida laboral</v>
      </c>
      <c r="W11" s="17" t="s">
        <v>108</v>
      </c>
      <c r="X11" s="23" t="str">
        <f t="shared" si="2"/>
        <v>Lesiones o enfermedades con incapacidad laboral temporal (ILT)</v>
      </c>
      <c r="Y11" s="21">
        <f t="shared" si="3"/>
        <v>25</v>
      </c>
      <c r="Z11" s="22">
        <f t="shared" si="4"/>
        <v>300</v>
      </c>
      <c r="AA11" s="22" t="str">
        <f t="shared" si="5"/>
        <v>II</v>
      </c>
      <c r="AB11" s="23" t="str">
        <f t="shared" ref="AB11:AB29" si="10">IF(AA11="I","Situación crítica. Suspender actividades hasta que el riesgo esté bajo control. Intervención urgente.",IF(AA11="II","Corregir y adoptar medidas de control de inmediato",IF(AA11="III","Mejorar si es posible. Sería conveniente justificar la intervención y su rentabilidad", IF(AA11="IV","Mantener las medidas de control existentes, pero se deberían considerar soluciones o mejoras y se deben hacer comprobaciones periódicas para asegurar que el riesgo aún es aceptable.",""))))</f>
        <v>Corregir y adoptar medidas de control de inmediato</v>
      </c>
      <c r="AC11" s="23" t="str">
        <f t="shared" si="6"/>
        <v>No Aceptable o Aceptable con control específico. Corregir o adoptar medidas de control</v>
      </c>
      <c r="AD11" s="19">
        <v>1</v>
      </c>
      <c r="AE11" s="19"/>
      <c r="AF11" s="19" t="s">
        <v>221</v>
      </c>
      <c r="AG11" s="19"/>
      <c r="AH11" s="19"/>
      <c r="AI11" s="19" t="s">
        <v>105</v>
      </c>
      <c r="AJ11" s="19" t="s">
        <v>105</v>
      </c>
      <c r="AK11" s="19"/>
      <c r="AL11" s="28" t="s">
        <v>232</v>
      </c>
      <c r="AM11" s="84"/>
    </row>
    <row r="12" spans="1:39" ht="409.5" customHeight="1" x14ac:dyDescent="0.25">
      <c r="A12" s="84"/>
      <c r="B12" s="31" t="s">
        <v>212</v>
      </c>
      <c r="C12" s="62" t="s">
        <v>213</v>
      </c>
      <c r="D12" s="62" t="s">
        <v>227</v>
      </c>
      <c r="E12" s="88" t="s">
        <v>228</v>
      </c>
      <c r="F12" s="88" t="s">
        <v>214</v>
      </c>
      <c r="G12" s="17" t="s">
        <v>215</v>
      </c>
      <c r="H12" s="30" t="s">
        <v>12</v>
      </c>
      <c r="I12" s="23" t="s">
        <v>32</v>
      </c>
      <c r="J12" s="45" t="s">
        <v>218</v>
      </c>
      <c r="K12" s="44"/>
      <c r="L12" s="44"/>
      <c r="M12" s="44"/>
      <c r="N12" s="17" t="s">
        <v>106</v>
      </c>
      <c r="O12" s="23" t="str">
        <f>IF(N12="Baja (B)","No se ha detectado consecuencia alguna, o la eficacia del conjunto de medidas preventivas existentes es alta, o ambos. El riesgo está controlado. ",IF(N12="Media (M)","Se han detectado peligros que pueden dar lugar a consecuencias poco
significativa(s) o de menor importancia, o la eficacia del conjunto de medidas preventivas existentes es moderada, o ambos.",IF(N12="Alta (A)","Se ha(n) detectado algún(os) peligro(s) que pueden dar lugar a consecuencias significativa(s), o la eficacia del conjunto de medidas preventivas existentes es baja, o ambos.",IF(N12="Muy Alta (MA)","Se ha(n) detectado peligro(s) que determina(n) como posible la generación de incidentes o consecuencias muy significativas, o la eficacia del conjunto de medidas preventivas existentes respecto al riesgo es nula o no existe, o ambos",""))))</f>
        <v>Se han detectado peligros que pueden dar lugar a consecuencias poco
significativa(s) o de menor importancia, o la eficacia del conjunto de medidas preventivas existentes es moderada, o ambos.</v>
      </c>
      <c r="P12" s="19">
        <f t="shared" si="7"/>
        <v>2</v>
      </c>
      <c r="Q12" s="17" t="s">
        <v>109</v>
      </c>
      <c r="R12" s="23" t="str">
        <f t="shared" si="0"/>
        <v>La situación de exposición se presenta alguna vez durante la jornada laboral y por un periodo de tiempo corto.</v>
      </c>
      <c r="S12" s="19">
        <f t="shared" si="8"/>
        <v>2</v>
      </c>
      <c r="T12" s="19" t="str">
        <f t="shared" si="1"/>
        <v>Bajo (B)</v>
      </c>
      <c r="U12" s="20">
        <f t="shared" si="9"/>
        <v>4</v>
      </c>
      <c r="V12" s="23" t="str">
        <f t="shared" ref="V12:V29" si="11">IF(T12="Bajo (B)","Situación mejorable con exposición ocasional o esporádica, o situación sin anomalía destacable con cualquier nivel de exposición. No es esperable que se materialice el riesgo, aunque puede ser concebible.",IF(T12="Medio (M)","Situación deficiente con exposición esporádica, o bien situación mejorable con exposición continuada o frecuente. Es posible que suceda el daño alguna vez.",IF(T12="Alto (A)","Situación deficiente con exposición frecuente u ocasional, o bien situación muy deficiente con exposición ocasional o esporádica. La materialización del Riesgo es posible que suceda varias veces en la vida laboral",IF(T12="Muy Alto (MA)","Situación deficiente con exposición continua, o muy deficiente con exposición frecuente. Normalmente la materialización del riesgo ocurre con frecuencia.",""))))</f>
        <v>Situación mejorable con exposición ocasional o esporádica, o situación sin anomalía destacable con cualquier nivel de exposición. No es esperable que se materialice el riesgo, aunque puede ser concebible.</v>
      </c>
      <c r="W12" s="17" t="s">
        <v>220</v>
      </c>
      <c r="X12" s="23" t="str">
        <f t="shared" si="2"/>
        <v>Lesiones o enfermedades graves irreparables (Incapacidad permanente parcial o invalidez)</v>
      </c>
      <c r="Y12" s="21">
        <f t="shared" si="3"/>
        <v>60</v>
      </c>
      <c r="Z12" s="22">
        <f t="shared" si="4"/>
        <v>240</v>
      </c>
      <c r="AA12" s="22" t="str">
        <f t="shared" si="5"/>
        <v>II</v>
      </c>
      <c r="AB12" s="23" t="str">
        <f t="shared" si="10"/>
        <v>Corregir y adoptar medidas de control de inmediato</v>
      </c>
      <c r="AC12" s="23" t="str">
        <f>IF(AA12="I","No Aceptable. Situación crítica, corrección urgente",IF(AA12="II","No Aceptable o Aceptable con control específico. Corregir o adoptar medidas de control",IF(AA12="III","Mejorable. Mejorar el control existente", IF(AA12="IV","Aceptable. No intervenir, salvo que un análisis más preciso lo justifique",""))))</f>
        <v>No Aceptable o Aceptable con control específico. Corregir o adoptar medidas de control</v>
      </c>
      <c r="AD12" s="19">
        <v>1</v>
      </c>
      <c r="AE12" s="23"/>
      <c r="AF12" s="23" t="s">
        <v>222</v>
      </c>
      <c r="AG12" s="19"/>
      <c r="AH12" s="19"/>
      <c r="AI12" s="19" t="s">
        <v>105</v>
      </c>
      <c r="AJ12" s="19" t="s">
        <v>105</v>
      </c>
      <c r="AK12" s="19"/>
      <c r="AL12" s="28" t="s">
        <v>233</v>
      </c>
      <c r="AM12" s="84"/>
    </row>
    <row r="13" spans="1:39" ht="409.5" customHeight="1" x14ac:dyDescent="0.25">
      <c r="A13" s="84"/>
      <c r="B13" s="31" t="s">
        <v>212</v>
      </c>
      <c r="C13" s="62" t="s">
        <v>213</v>
      </c>
      <c r="D13" s="62" t="s">
        <v>227</v>
      </c>
      <c r="E13" s="88" t="s">
        <v>228</v>
      </c>
      <c r="F13" s="88" t="s">
        <v>214</v>
      </c>
      <c r="G13" s="17" t="s">
        <v>104</v>
      </c>
      <c r="H13" s="30" t="s">
        <v>12</v>
      </c>
      <c r="I13" s="23" t="s">
        <v>45</v>
      </c>
      <c r="J13" s="28" t="s">
        <v>219</v>
      </c>
      <c r="K13" s="44"/>
      <c r="L13" s="44"/>
      <c r="M13" s="61" t="s">
        <v>105</v>
      </c>
      <c r="N13" s="17" t="s">
        <v>106</v>
      </c>
      <c r="O13" s="23" t="str">
        <f>IF(N13="Baja (B)","No se ha detectado consecuencia alguna, o la eficacia del conjunto de medidas preventivas existentes es alta, o ambos. El riesgo está controlado. ",IF(N13="Media (M)","Se han detectado peligros que pueden dar lugar a consecuencias poco significativa(s) o de menor importancia, o la eficacia del conjunto de medidas preventivas existentes es moderada, o ambos.",IF(N13="Alta (A)","Se ha(n) detectado algún(os) peligro(s) que pueden dar lugar a consecuencias significativa(s), o la eficacia del conjunto de medidas preventivas existentes es baja, o ambos.",IF(N13="Muy Alta (MA)","Se ha(n) detectado peligro(s) que determina(n) como posible la generación de incidentes o consecuencias muy significativas, o la eficacia del conjunto de medidas preventivas existentes respecto al riesgo es nula o no existe, o ambos",""))))</f>
        <v>Se han detectado peligros que pueden dar lugar a consecuencias poco significativa(s) o de menor importancia, o la eficacia del conjunto de medidas preventivas existentes es moderada, o ambos.</v>
      </c>
      <c r="P13" s="19">
        <f t="shared" si="7"/>
        <v>2</v>
      </c>
      <c r="Q13" s="17" t="s">
        <v>109</v>
      </c>
      <c r="R13" s="23" t="str">
        <f t="shared" si="0"/>
        <v>La situación de exposición se presenta alguna vez durante la jornada laboral y por un periodo de tiempo corto.</v>
      </c>
      <c r="S13" s="19">
        <f t="shared" si="8"/>
        <v>2</v>
      </c>
      <c r="T13" s="19" t="str">
        <f t="shared" si="1"/>
        <v>Bajo (B)</v>
      </c>
      <c r="U13" s="20">
        <f t="shared" si="9"/>
        <v>4</v>
      </c>
      <c r="V13" s="23" t="str">
        <f t="shared" si="11"/>
        <v>Situación mejorable con exposición ocasional o esporádica, o situación sin anomalía destacable con cualquier nivel de exposición. No es esperable que se materialice el riesgo, aunque puede ser concebible.</v>
      </c>
      <c r="W13" s="17" t="s">
        <v>108</v>
      </c>
      <c r="X13" s="23" t="str">
        <f>IF(W13="Leve (L)","Lesiones o enfermedades que no requieren incapacidad",IF(W13="Grave (G)","Lesiones o enfermedades con incapacidad laboral temporal (ILT)",IF(W13="Muy grave (MG)","Lesiones o enfermedades graves irreparables (Incapacidad permanente parcial o invalidez)", IF(W13="Mortal o Catastrófico (M)","Muerte (S)",""))))</f>
        <v>Lesiones o enfermedades con incapacidad laboral temporal (ILT)</v>
      </c>
      <c r="Y13" s="21">
        <f t="shared" si="3"/>
        <v>25</v>
      </c>
      <c r="Z13" s="22">
        <f t="shared" si="4"/>
        <v>100</v>
      </c>
      <c r="AA13" s="22" t="str">
        <f t="shared" si="5"/>
        <v>III</v>
      </c>
      <c r="AB13" s="23" t="str">
        <f t="shared" si="10"/>
        <v>Mejorar si es posible. Sería conveniente justificar la intervención y su rentabilidad</v>
      </c>
      <c r="AC13" s="23" t="str">
        <f>IF(AA13="I","No Aceptable. Situación crítica, corrección urgente",IF(AA13="II","No Aceptable o Aceptable con control específico. Corregir o adoptar medidas de control",IF(AA13="III","Mejorable. Mejorar el control existente", IF(AA13="IV","Aceptable. No intervenir, salvo que un análisis más preciso lo justifique",""))))</f>
        <v>Mejorable. Mejorar el control existente</v>
      </c>
      <c r="AD13" s="19">
        <v>1</v>
      </c>
      <c r="AE13" s="17"/>
      <c r="AF13" s="23" t="s">
        <v>229</v>
      </c>
      <c r="AG13" s="19"/>
      <c r="AH13" s="19"/>
      <c r="AI13" s="19" t="s">
        <v>105</v>
      </c>
      <c r="AJ13" s="19" t="s">
        <v>105</v>
      </c>
      <c r="AK13" s="19" t="s">
        <v>105</v>
      </c>
      <c r="AL13" s="28" t="s">
        <v>234</v>
      </c>
      <c r="AM13" s="84"/>
    </row>
    <row r="14" spans="1:39" ht="409.5" customHeight="1" x14ac:dyDescent="0.25">
      <c r="A14" s="84"/>
      <c r="B14" s="31"/>
      <c r="C14" s="62"/>
      <c r="D14" s="62"/>
      <c r="E14" s="62"/>
      <c r="F14" s="62"/>
      <c r="G14" s="17"/>
      <c r="H14" s="30"/>
      <c r="I14" s="23"/>
      <c r="J14" s="28"/>
      <c r="K14" s="44"/>
      <c r="L14" s="44"/>
      <c r="M14" s="44"/>
      <c r="N14" s="17"/>
      <c r="O14" s="23" t="str">
        <f t="shared" ref="O14:O22" si="12">IF(N14="Baja (B)","No se ha detectado consecuencia alguna, o la eficacia del conjunto de medidas preventivas existentes es alta, o ambos. El riesgo está controlado. ",IF(N14="Media (M)","Se han detectado peligros que pueden dar lugar a consecuencias poco
significativa(s) o de menor importancia, o la eficacia del conjunto de medidas preventivas existentes es moderada, o ambos.",IF(N14="Alta (A)","Se ha(n) detectado algún(os) peligro(s) que pueden dar lugar a consecuencias significativa(s), o la eficacia del conjunto de medidas preventivas existentes es baja, o ambos.",IF(N14="Muy Alta (MA)","Se ha(n) detectado peligro(s) que determina(n) como posible la generación de incidentes o consecuencias muy significativas, o la eficacia del conjunto de medidas preventivas existentes respecto al riesgo es nula o no existe, o ambos",""))))</f>
        <v/>
      </c>
      <c r="P14" s="19" t="str">
        <f t="shared" si="7"/>
        <v/>
      </c>
      <c r="Q14" s="17"/>
      <c r="R14" s="23" t="str">
        <f t="shared" si="0"/>
        <v/>
      </c>
      <c r="S14" s="19" t="str">
        <f t="shared" si="8"/>
        <v/>
      </c>
      <c r="T14" s="19" t="str">
        <f t="shared" si="1"/>
        <v/>
      </c>
      <c r="U14" s="20" t="str">
        <f t="shared" si="9"/>
        <v/>
      </c>
      <c r="V14" s="23" t="str">
        <f t="shared" si="11"/>
        <v/>
      </c>
      <c r="W14" s="17"/>
      <c r="X14" s="23" t="str">
        <f t="shared" si="2"/>
        <v/>
      </c>
      <c r="Y14" s="21" t="str">
        <f t="shared" si="3"/>
        <v/>
      </c>
      <c r="Z14" s="22" t="str">
        <f t="shared" si="4"/>
        <v/>
      </c>
      <c r="AA14" s="22" t="str">
        <f t="shared" si="5"/>
        <v>I</v>
      </c>
      <c r="AB14" s="23" t="str">
        <f>IF(AA14="I","Situación crítica. Suspender actividades hasta que el riesgo esté bajo control. Intervención urgente.",IF(AA14="II","Corregir y adoptar medidas de control de inmediato",IF(AA14="III","Mejorar si es posible. Sería conveniente justificar la intervención y su rentabilidad", IF(AA14="IV","Mantener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14" s="23" t="str">
        <f t="shared" si="6"/>
        <v>No Aceptable. Situación crítica, corrección urgente</v>
      </c>
      <c r="AD14" s="19">
        <v>1</v>
      </c>
      <c r="AE14" s="23"/>
      <c r="AF14" s="23"/>
      <c r="AG14" s="19"/>
      <c r="AH14" s="19"/>
      <c r="AI14" s="19"/>
      <c r="AJ14" s="19" t="s">
        <v>105</v>
      </c>
      <c r="AK14" s="19"/>
      <c r="AL14" s="28" t="e">
        <f>VLOOKUP(I14,Acciones!$A$1:$C$46,3)</f>
        <v>#N/A</v>
      </c>
      <c r="AM14" s="84"/>
    </row>
    <row r="15" spans="1:39" ht="409.5" customHeight="1" x14ac:dyDescent="0.25">
      <c r="A15" s="85"/>
      <c r="B15" s="31"/>
      <c r="C15" s="62"/>
      <c r="D15" s="62"/>
      <c r="E15" s="62"/>
      <c r="F15" s="62"/>
      <c r="G15" s="17"/>
      <c r="H15" s="16"/>
      <c r="I15" s="23"/>
      <c r="J15" s="28"/>
      <c r="K15" s="44"/>
      <c r="L15" s="44"/>
      <c r="M15" s="44"/>
      <c r="N15" s="17"/>
      <c r="O15" s="23" t="str">
        <f>IF(N15="Baja (B)","No se ha detectado consecuencia alguna, o la eficacia del conjunto de medidas preventivas existentes es alta, o ambos. El riesgo está controlado. ",IF(N15="Media (M)","Se han detectado peligros que pueden dar lugar a consecuencias poco
significativa(s) o de menor importancia, o la eficacia del conjunto de medidas preventivas existentes es moderada, o ambos.",IF(N15="Alta (A)","Se ha(n) detectado algún(os) peligro(s) que pueden dar lugar a consecuencias significativa(s), o la eficacia del conjunto de medidas preventivas existentes es baja, o ambos.",IF(N15="Muy Alta (MA)","Se ha(n) detectado peligro(s) que determina(n) como posible la generación de incidentes o consecuencias muy significativas, o la eficacia del conjunto de medidas preventivas existentes respecto al riesgo es nula o no existe, o ambos",""))))</f>
        <v/>
      </c>
      <c r="P15" s="19" t="str">
        <f t="shared" si="7"/>
        <v/>
      </c>
      <c r="Q15" s="17"/>
      <c r="R15" s="23" t="str">
        <f t="shared" si="0"/>
        <v/>
      </c>
      <c r="S15" s="19" t="str">
        <f t="shared" si="8"/>
        <v/>
      </c>
      <c r="T15" s="19" t="str">
        <f t="shared" si="1"/>
        <v/>
      </c>
      <c r="U15" s="20" t="str">
        <f t="shared" si="9"/>
        <v/>
      </c>
      <c r="V15" s="23" t="str">
        <f t="shared" si="11"/>
        <v/>
      </c>
      <c r="W15" s="17"/>
      <c r="X15" s="23" t="str">
        <f t="shared" si="2"/>
        <v/>
      </c>
      <c r="Y15" s="21" t="str">
        <f t="shared" si="3"/>
        <v/>
      </c>
      <c r="Z15" s="22" t="str">
        <f t="shared" si="4"/>
        <v/>
      </c>
      <c r="AA15" s="22" t="str">
        <f t="shared" si="5"/>
        <v>I</v>
      </c>
      <c r="AB15" s="23" t="str">
        <f t="shared" si="10"/>
        <v>Situación crítica. Suspender actividades hasta que el riesgo esté bajo control. Intervención urgente.</v>
      </c>
      <c r="AC15" s="23" t="str">
        <f t="shared" si="6"/>
        <v>No Aceptable. Situación crítica, corrección urgente</v>
      </c>
      <c r="AD15" s="19">
        <v>1</v>
      </c>
      <c r="AE15" s="19"/>
      <c r="AF15" s="23"/>
      <c r="AG15" s="19"/>
      <c r="AH15" s="19"/>
      <c r="AI15" s="19"/>
      <c r="AJ15" s="19" t="s">
        <v>105</v>
      </c>
      <c r="AK15" s="19"/>
      <c r="AL15" s="28" t="e">
        <f>VLOOKUP(I15,Acciones!$A$1:$C$46,3)</f>
        <v>#N/A</v>
      </c>
      <c r="AM15" s="85"/>
    </row>
    <row r="16" spans="1:39" ht="409.5" customHeight="1" x14ac:dyDescent="0.25">
      <c r="A16" s="84"/>
      <c r="B16" s="31"/>
      <c r="C16" s="62"/>
      <c r="D16" s="62"/>
      <c r="E16" s="62"/>
      <c r="F16" s="62"/>
      <c r="G16" s="17"/>
      <c r="H16" s="30"/>
      <c r="I16" s="23"/>
      <c r="J16" s="28"/>
      <c r="K16" s="44"/>
      <c r="L16" s="44"/>
      <c r="M16" s="44"/>
      <c r="N16" s="17"/>
      <c r="O16" s="23" t="str">
        <f t="shared" si="12"/>
        <v/>
      </c>
      <c r="P16" s="19" t="str">
        <f t="shared" si="7"/>
        <v/>
      </c>
      <c r="Q16" s="17"/>
      <c r="R16" s="23" t="str">
        <f t="shared" si="0"/>
        <v/>
      </c>
      <c r="S16" s="19" t="str">
        <f t="shared" si="8"/>
        <v/>
      </c>
      <c r="T16" s="19" t="str">
        <f t="shared" si="1"/>
        <v/>
      </c>
      <c r="U16" s="20" t="str">
        <f t="shared" si="9"/>
        <v/>
      </c>
      <c r="V16" s="23" t="str">
        <f t="shared" si="11"/>
        <v/>
      </c>
      <c r="W16" s="17"/>
      <c r="X16" s="23" t="str">
        <f t="shared" si="2"/>
        <v/>
      </c>
      <c r="Y16" s="21" t="str">
        <f t="shared" si="3"/>
        <v/>
      </c>
      <c r="Z16" s="22" t="str">
        <f t="shared" si="4"/>
        <v/>
      </c>
      <c r="AA16" s="22" t="str">
        <f t="shared" si="5"/>
        <v>I</v>
      </c>
      <c r="AB16" s="23" t="str">
        <f t="shared" si="10"/>
        <v>Situación crítica. Suspender actividades hasta que el riesgo esté bajo control. Intervención urgente.</v>
      </c>
      <c r="AC16" s="23" t="str">
        <f t="shared" si="6"/>
        <v>No Aceptable. Situación crítica, corrección urgente</v>
      </c>
      <c r="AD16" s="19">
        <v>1</v>
      </c>
      <c r="AE16" s="23"/>
      <c r="AF16" s="23"/>
      <c r="AG16" s="19"/>
      <c r="AH16" s="19"/>
      <c r="AI16" s="19"/>
      <c r="AJ16" s="19" t="s">
        <v>105</v>
      </c>
      <c r="AK16" s="19"/>
      <c r="AL16" s="28" t="e">
        <f>VLOOKUP(I16,Acciones!$A$1:$C$46,3)</f>
        <v>#N/A</v>
      </c>
      <c r="AM16" s="84"/>
    </row>
    <row r="17" spans="1:38" ht="409.5" customHeight="1" x14ac:dyDescent="0.25">
      <c r="A17" s="85"/>
      <c r="B17" s="31"/>
      <c r="C17" s="62"/>
      <c r="D17" s="62"/>
      <c r="E17" s="62"/>
      <c r="F17" s="62"/>
      <c r="G17" s="17"/>
      <c r="H17" s="16"/>
      <c r="I17" s="23"/>
      <c r="J17" s="28"/>
      <c r="K17" s="44"/>
      <c r="L17" s="44"/>
      <c r="M17" s="44"/>
      <c r="N17" s="17"/>
      <c r="O17" s="23" t="str">
        <f t="shared" si="12"/>
        <v/>
      </c>
      <c r="P17" s="19" t="str">
        <f t="shared" si="7"/>
        <v/>
      </c>
      <c r="Q17" s="17"/>
      <c r="R17" s="23" t="str">
        <f t="shared" si="0"/>
        <v/>
      </c>
      <c r="S17" s="19" t="str">
        <f t="shared" si="8"/>
        <v/>
      </c>
      <c r="T17" s="19" t="str">
        <f t="shared" si="1"/>
        <v/>
      </c>
      <c r="U17" s="20" t="str">
        <f t="shared" si="9"/>
        <v/>
      </c>
      <c r="V17" s="23" t="str">
        <f t="shared" si="11"/>
        <v/>
      </c>
      <c r="W17" s="17"/>
      <c r="X17" s="23" t="str">
        <f t="shared" si="2"/>
        <v/>
      </c>
      <c r="Y17" s="21" t="str">
        <f t="shared" si="3"/>
        <v/>
      </c>
      <c r="Z17" s="22" t="str">
        <f t="shared" si="4"/>
        <v/>
      </c>
      <c r="AA17" s="22" t="str">
        <f t="shared" si="5"/>
        <v>I</v>
      </c>
      <c r="AB17" s="23" t="str">
        <f t="shared" si="10"/>
        <v>Situación crítica. Suspender actividades hasta que el riesgo esté bajo control. Intervención urgente.</v>
      </c>
      <c r="AC17" s="23" t="str">
        <f t="shared" si="6"/>
        <v>No Aceptable. Situación crítica, corrección urgente</v>
      </c>
      <c r="AD17" s="19">
        <v>4</v>
      </c>
      <c r="AE17" s="17"/>
      <c r="AF17" s="19"/>
      <c r="AG17" s="19"/>
      <c r="AH17" s="19"/>
      <c r="AI17" s="19"/>
      <c r="AJ17" s="19" t="s">
        <v>105</v>
      </c>
      <c r="AK17" s="19"/>
      <c r="AL17" s="28" t="e">
        <f>VLOOKUP(I17,Acciones!$A$1:$C$46,3)</f>
        <v>#N/A</v>
      </c>
    </row>
    <row r="18" spans="1:38" ht="409.5" customHeight="1" x14ac:dyDescent="0.25">
      <c r="A18" s="84"/>
      <c r="B18" s="31"/>
      <c r="C18" s="62"/>
      <c r="D18" s="62"/>
      <c r="E18" s="62"/>
      <c r="F18" s="62"/>
      <c r="G18" s="17"/>
      <c r="H18" s="30"/>
      <c r="I18" s="23"/>
      <c r="J18" s="28"/>
      <c r="K18" s="44"/>
      <c r="L18" s="44"/>
      <c r="M18" s="44"/>
      <c r="N18" s="17"/>
      <c r="O18" s="23" t="str">
        <f t="shared" si="12"/>
        <v/>
      </c>
      <c r="P18" s="19" t="str">
        <f t="shared" si="7"/>
        <v/>
      </c>
      <c r="Q18" s="17"/>
      <c r="R18" s="23" t="str">
        <f t="shared" si="0"/>
        <v/>
      </c>
      <c r="S18" s="19" t="str">
        <f t="shared" si="8"/>
        <v/>
      </c>
      <c r="T18" s="19" t="str">
        <f t="shared" si="1"/>
        <v/>
      </c>
      <c r="U18" s="20" t="str">
        <f t="shared" si="9"/>
        <v/>
      </c>
      <c r="V18" s="23" t="str">
        <f t="shared" si="11"/>
        <v/>
      </c>
      <c r="W18" s="17"/>
      <c r="X18" s="23" t="str">
        <f t="shared" si="2"/>
        <v/>
      </c>
      <c r="Y18" s="21" t="str">
        <f t="shared" si="3"/>
        <v/>
      </c>
      <c r="Z18" s="22" t="str">
        <f t="shared" si="4"/>
        <v/>
      </c>
      <c r="AA18" s="22" t="str">
        <f t="shared" si="5"/>
        <v>I</v>
      </c>
      <c r="AB18" s="23" t="str">
        <f t="shared" si="10"/>
        <v>Situación crítica. Suspender actividades hasta que el riesgo esté bajo control. Intervención urgente.</v>
      </c>
      <c r="AC18" s="23" t="str">
        <f t="shared" si="6"/>
        <v>No Aceptable. Situación crítica, corrección urgente</v>
      </c>
      <c r="AD18" s="19">
        <v>1</v>
      </c>
      <c r="AE18" s="17"/>
      <c r="AF18" s="23"/>
      <c r="AG18" s="19"/>
      <c r="AH18" s="19"/>
      <c r="AI18" s="19"/>
      <c r="AJ18" s="19" t="s">
        <v>105</v>
      </c>
      <c r="AK18" s="19"/>
      <c r="AL18" s="28" t="e">
        <f>VLOOKUP(I18,Acciones!$A$1:$C$46,3)</f>
        <v>#N/A</v>
      </c>
    </row>
    <row r="19" spans="1:38" ht="409.5" customHeight="1" x14ac:dyDescent="0.25">
      <c r="A19" s="87"/>
      <c r="B19" s="31"/>
      <c r="C19" s="62"/>
      <c r="D19" s="62"/>
      <c r="E19" s="62"/>
      <c r="F19" s="62"/>
      <c r="G19" s="17"/>
      <c r="H19" s="30"/>
      <c r="I19" s="23"/>
      <c r="J19" s="28"/>
      <c r="K19" s="44"/>
      <c r="L19" s="44"/>
      <c r="M19" s="44"/>
      <c r="N19" s="17"/>
      <c r="O19" s="23" t="str">
        <f t="shared" si="12"/>
        <v/>
      </c>
      <c r="P19" s="19" t="str">
        <f t="shared" si="7"/>
        <v/>
      </c>
      <c r="Q19" s="17"/>
      <c r="R19" s="23" t="str">
        <f t="shared" si="0"/>
        <v/>
      </c>
      <c r="S19" s="19" t="str">
        <f t="shared" si="8"/>
        <v/>
      </c>
      <c r="T19" s="19" t="str">
        <f t="shared" si="1"/>
        <v/>
      </c>
      <c r="U19" s="20" t="str">
        <f t="shared" si="9"/>
        <v/>
      </c>
      <c r="V19" s="23" t="str">
        <f t="shared" si="11"/>
        <v/>
      </c>
      <c r="W19" s="17"/>
      <c r="X19" s="23" t="str">
        <f t="shared" si="2"/>
        <v/>
      </c>
      <c r="Y19" s="21" t="str">
        <f t="shared" si="3"/>
        <v/>
      </c>
      <c r="Z19" s="22" t="str">
        <f t="shared" si="4"/>
        <v/>
      </c>
      <c r="AA19" s="22" t="str">
        <f t="shared" si="5"/>
        <v>I</v>
      </c>
      <c r="AB19" s="23" t="str">
        <f t="shared" si="10"/>
        <v>Situación crítica. Suspender actividades hasta que el riesgo esté bajo control. Intervención urgente.</v>
      </c>
      <c r="AC19" s="23" t="str">
        <f t="shared" si="6"/>
        <v>No Aceptable. Situación crítica, corrección urgente</v>
      </c>
      <c r="AD19" s="19">
        <v>1</v>
      </c>
      <c r="AE19" s="17"/>
      <c r="AF19" s="23"/>
      <c r="AG19" s="19"/>
      <c r="AH19" s="19"/>
      <c r="AI19" s="19"/>
      <c r="AJ19" s="19" t="s">
        <v>105</v>
      </c>
      <c r="AK19" s="19"/>
      <c r="AL19" s="28" t="e">
        <f>VLOOKUP(I19,Acciones!$A$1:$C$46,3)</f>
        <v>#N/A</v>
      </c>
    </row>
    <row r="20" spans="1:38" ht="409.5" customHeight="1" x14ac:dyDescent="0.25">
      <c r="A20" s="84"/>
      <c r="B20" s="31"/>
      <c r="C20" s="62"/>
      <c r="D20" s="62"/>
      <c r="E20" s="62"/>
      <c r="F20" s="62"/>
      <c r="G20" s="17"/>
      <c r="H20" s="30"/>
      <c r="I20" s="23"/>
      <c r="J20" s="28"/>
      <c r="K20" s="44"/>
      <c r="L20" s="44"/>
      <c r="M20" s="44"/>
      <c r="N20" s="17"/>
      <c r="O20" s="23" t="str">
        <f t="shared" si="12"/>
        <v/>
      </c>
      <c r="P20" s="19" t="str">
        <f t="shared" si="7"/>
        <v/>
      </c>
      <c r="Q20" s="17"/>
      <c r="R20" s="23" t="str">
        <f t="shared" si="0"/>
        <v/>
      </c>
      <c r="S20" s="19" t="str">
        <f t="shared" si="8"/>
        <v/>
      </c>
      <c r="T20" s="19" t="str">
        <f t="shared" si="1"/>
        <v/>
      </c>
      <c r="U20" s="20" t="str">
        <f t="shared" si="9"/>
        <v/>
      </c>
      <c r="V20" s="23" t="str">
        <f t="shared" si="11"/>
        <v/>
      </c>
      <c r="W20" s="17"/>
      <c r="X20" s="23" t="str">
        <f t="shared" si="2"/>
        <v/>
      </c>
      <c r="Y20" s="21" t="str">
        <f t="shared" si="3"/>
        <v/>
      </c>
      <c r="Z20" s="22" t="str">
        <f t="shared" si="4"/>
        <v/>
      </c>
      <c r="AA20" s="22" t="str">
        <f t="shared" si="5"/>
        <v>I</v>
      </c>
      <c r="AB20" s="23" t="str">
        <f t="shared" si="10"/>
        <v>Situación crítica. Suspender actividades hasta que el riesgo esté bajo control. Intervención urgente.</v>
      </c>
      <c r="AC20" s="23" t="str">
        <f t="shared" si="6"/>
        <v>No Aceptable. Situación crítica, corrección urgente</v>
      </c>
      <c r="AD20" s="19">
        <v>1</v>
      </c>
      <c r="AE20" s="19"/>
      <c r="AF20" s="23"/>
      <c r="AG20" s="19"/>
      <c r="AH20" s="19"/>
      <c r="AI20" s="19"/>
      <c r="AJ20" s="19" t="s">
        <v>105</v>
      </c>
      <c r="AK20" s="19"/>
      <c r="AL20" s="28" t="e">
        <f>VLOOKUP(I20,Acciones!$A$1:$C$46,3)</f>
        <v>#N/A</v>
      </c>
    </row>
    <row r="21" spans="1:38" ht="409.5" customHeight="1" x14ac:dyDescent="0.25">
      <c r="A21" s="84"/>
      <c r="B21" s="31"/>
      <c r="C21" s="62"/>
      <c r="D21" s="62"/>
      <c r="E21" s="62"/>
      <c r="F21" s="62"/>
      <c r="G21" s="17"/>
      <c r="H21" s="30"/>
      <c r="I21" s="23"/>
      <c r="J21" s="36"/>
      <c r="K21" s="44"/>
      <c r="L21" s="44"/>
      <c r="M21" s="44"/>
      <c r="N21" s="17"/>
      <c r="O21" s="23" t="str">
        <f t="shared" si="12"/>
        <v/>
      </c>
      <c r="P21" s="19" t="str">
        <f t="shared" si="7"/>
        <v/>
      </c>
      <c r="Q21" s="17"/>
      <c r="R21" s="23" t="str">
        <f t="shared" si="0"/>
        <v/>
      </c>
      <c r="S21" s="19" t="str">
        <f t="shared" si="8"/>
        <v/>
      </c>
      <c r="T21" s="19" t="str">
        <f t="shared" si="1"/>
        <v/>
      </c>
      <c r="U21" s="20" t="str">
        <f t="shared" si="9"/>
        <v/>
      </c>
      <c r="V21" s="23" t="str">
        <f t="shared" si="11"/>
        <v/>
      </c>
      <c r="W21" s="17"/>
      <c r="X21" s="23" t="str">
        <f t="shared" si="2"/>
        <v/>
      </c>
      <c r="Y21" s="21" t="str">
        <f t="shared" si="3"/>
        <v/>
      </c>
      <c r="Z21" s="22" t="str">
        <f t="shared" si="4"/>
        <v/>
      </c>
      <c r="AA21" s="22" t="str">
        <f t="shared" si="5"/>
        <v>I</v>
      </c>
      <c r="AB21" s="23" t="str">
        <f t="shared" si="10"/>
        <v>Situación crítica. Suspender actividades hasta que el riesgo esté bajo control. Intervención urgente.</v>
      </c>
      <c r="AC21" s="23" t="str">
        <f t="shared" si="6"/>
        <v>No Aceptable. Situación crítica, corrección urgente</v>
      </c>
      <c r="AD21" s="19">
        <v>1</v>
      </c>
      <c r="AE21" s="36"/>
      <c r="AF21" s="19"/>
      <c r="AG21" s="19"/>
      <c r="AH21" s="19"/>
      <c r="AI21" s="19"/>
      <c r="AJ21" s="19" t="s">
        <v>105</v>
      </c>
      <c r="AK21" s="19" t="s">
        <v>105</v>
      </c>
      <c r="AL21" s="28" t="e">
        <f>VLOOKUP(I21,Acciones!$A$1:$C$46,3)</f>
        <v>#N/A</v>
      </c>
    </row>
    <row r="22" spans="1:38" ht="409.5" customHeight="1" x14ac:dyDescent="0.25">
      <c r="A22" s="84"/>
      <c r="B22" s="31"/>
      <c r="C22" s="62"/>
      <c r="D22" s="62"/>
      <c r="E22" s="62"/>
      <c r="F22" s="62"/>
      <c r="G22" s="17"/>
      <c r="H22" s="30"/>
      <c r="I22" s="23"/>
      <c r="J22" s="23"/>
      <c r="K22" s="44"/>
      <c r="L22" s="44"/>
      <c r="M22" s="44"/>
      <c r="N22" s="17"/>
      <c r="O22" s="23" t="str">
        <f t="shared" si="12"/>
        <v/>
      </c>
      <c r="P22" s="19" t="str">
        <f t="shared" si="7"/>
        <v/>
      </c>
      <c r="Q22" s="17"/>
      <c r="R22" s="23" t="str">
        <f t="shared" si="0"/>
        <v/>
      </c>
      <c r="S22" s="19" t="str">
        <f t="shared" si="8"/>
        <v/>
      </c>
      <c r="T22" s="19" t="str">
        <f t="shared" si="1"/>
        <v/>
      </c>
      <c r="U22" s="20" t="str">
        <f t="shared" si="9"/>
        <v/>
      </c>
      <c r="V22" s="23" t="str">
        <f t="shared" si="11"/>
        <v/>
      </c>
      <c r="W22" s="17"/>
      <c r="X22" s="23" t="str">
        <f t="shared" si="2"/>
        <v/>
      </c>
      <c r="Y22" s="21" t="str">
        <f t="shared" si="3"/>
        <v/>
      </c>
      <c r="Z22" s="22" t="str">
        <f t="shared" si="4"/>
        <v/>
      </c>
      <c r="AA22" s="22" t="str">
        <f t="shared" si="5"/>
        <v>I</v>
      </c>
      <c r="AB22" s="23" t="str">
        <f t="shared" si="10"/>
        <v>Situación crítica. Suspender actividades hasta que el riesgo esté bajo control. Intervención urgente.</v>
      </c>
      <c r="AC22" s="23" t="str">
        <f t="shared" si="6"/>
        <v>No Aceptable. Situación crítica, corrección urgente</v>
      </c>
      <c r="AD22" s="19">
        <v>1</v>
      </c>
      <c r="AE22" s="23"/>
      <c r="AF22" s="23"/>
      <c r="AG22" s="19"/>
      <c r="AH22" s="19"/>
      <c r="AI22" s="19" t="s">
        <v>105</v>
      </c>
      <c r="AJ22" s="19" t="s">
        <v>105</v>
      </c>
      <c r="AK22" s="19" t="s">
        <v>105</v>
      </c>
      <c r="AL22" s="28" t="e">
        <f>VLOOKUP(I22,Acciones!$A$1:$C$46,3)</f>
        <v>#N/A</v>
      </c>
    </row>
    <row r="23" spans="1:38" ht="409.5" customHeight="1" x14ac:dyDescent="0.25">
      <c r="A23" s="84"/>
      <c r="B23" s="31"/>
      <c r="C23" s="62"/>
      <c r="D23" s="62"/>
      <c r="E23" s="62"/>
      <c r="F23" s="62"/>
      <c r="G23" s="17"/>
      <c r="H23" s="30"/>
      <c r="I23" s="23"/>
      <c r="J23" s="28"/>
      <c r="K23" s="44"/>
      <c r="L23" s="44"/>
      <c r="M23" s="61"/>
      <c r="N23" s="17"/>
      <c r="O23" s="23" t="str">
        <f>IF(N23="Baja (B)","No se ha detectado consecuencia alguna, o la eficacia del conjunto de medidas preventivas existentes es alta, o ambos. El riesgo está controlado. ",IF(N23="Media (M)","Se han detectado peligros que pueden dar lugar a consecuencias poco significativa(s) o de menor importancia, o la eficacia del conjunto de medidas preventivas existentes es moderada, o ambos.",IF(N23="Alta (A)","Se ha(n) detectado algún(os) peligro(s) que pueden dar lugar a consecuencias significativa(s), o la eficacia del conjunto de medidas preventivas existentes es baja, o ambos.",IF(N23="Muy Alta (MA)","Se ha(n) detectado peligro(s) que determina(n) como posible la generación de incidentes o consecuencias muy significativas, o la eficacia del conjunto de medidas preventivas existentes respecto al riesgo es nula o no existe, o ambos",""))))</f>
        <v/>
      </c>
      <c r="P23" s="19" t="str">
        <f t="shared" si="7"/>
        <v/>
      </c>
      <c r="Q23" s="17"/>
      <c r="R23" s="23" t="str">
        <f t="shared" si="0"/>
        <v/>
      </c>
      <c r="S23" s="19" t="str">
        <f t="shared" si="8"/>
        <v/>
      </c>
      <c r="T23" s="19" t="str">
        <f t="shared" si="1"/>
        <v/>
      </c>
      <c r="U23" s="20" t="str">
        <f t="shared" si="9"/>
        <v/>
      </c>
      <c r="V23" s="23" t="str">
        <f t="shared" si="11"/>
        <v/>
      </c>
      <c r="W23" s="17"/>
      <c r="X23" s="23" t="str">
        <f t="shared" si="2"/>
        <v/>
      </c>
      <c r="Y23" s="21" t="str">
        <f t="shared" si="3"/>
        <v/>
      </c>
      <c r="Z23" s="22" t="str">
        <f t="shared" si="4"/>
        <v/>
      </c>
      <c r="AA23" s="22" t="str">
        <f t="shared" si="5"/>
        <v>I</v>
      </c>
      <c r="AB23" s="23" t="str">
        <f t="shared" si="10"/>
        <v>Situación crítica. Suspender actividades hasta que el riesgo esté bajo control. Intervención urgente.</v>
      </c>
      <c r="AC23" s="23" t="str">
        <f t="shared" si="6"/>
        <v>No Aceptable. Situación crítica, corrección urgente</v>
      </c>
      <c r="AD23" s="19">
        <v>1</v>
      </c>
      <c r="AE23" s="17"/>
      <c r="AF23" s="23"/>
      <c r="AG23" s="19"/>
      <c r="AH23" s="19"/>
      <c r="AI23" s="19"/>
      <c r="AJ23" s="19" t="s">
        <v>105</v>
      </c>
      <c r="AK23" s="19" t="s">
        <v>105</v>
      </c>
      <c r="AL23" s="28" t="e">
        <f>VLOOKUP(I23,Acciones!$A$1:$C$46,3)</f>
        <v>#N/A</v>
      </c>
    </row>
    <row r="24" spans="1:38" ht="409.5" customHeight="1" x14ac:dyDescent="0.25">
      <c r="A24" s="84"/>
      <c r="B24" s="31"/>
      <c r="C24" s="62"/>
      <c r="D24" s="62"/>
      <c r="E24" s="62"/>
      <c r="F24" s="62"/>
      <c r="G24" s="17"/>
      <c r="H24" s="30"/>
      <c r="I24" s="23"/>
      <c r="J24" s="28"/>
      <c r="K24" s="44"/>
      <c r="L24" s="44"/>
      <c r="M24" s="44"/>
      <c r="N24" s="17"/>
      <c r="O24" s="23" t="str">
        <f t="shared" ref="O24:O29" si="13">IF(N24="Baja (B)","No se ha detectado consecuencia alguna, o la eficacia del conjunto de medidas preventivas existentes es alta, o ambos. El riesgo está controlado. ",IF(N24="Media (M)","Se han detectado peligros que pueden dar lugar a consecuencias poco
significativa(s) o de menor importancia, o la eficacia del conjunto de medidas preventivas existentes es moderada, o ambos.",IF(N24="Alta (A)","Se ha(n) detectado algún(os) peligro(s) que pueden dar lugar a consecuencias significativa(s), o la eficacia del conjunto de medidas preventivas existentes es baja, o ambos.",IF(N24="Muy Alta (MA)","Se ha(n) detectado peligro(s) que determina(n) como posible la generación de incidentes o consecuencias muy significativas, o la eficacia del conjunto de medidas preventivas existentes respecto al riesgo es nula o no existe, o ambos",""))))</f>
        <v/>
      </c>
      <c r="P24" s="19" t="str">
        <f t="shared" si="7"/>
        <v/>
      </c>
      <c r="Q24" s="17"/>
      <c r="R24" s="23" t="str">
        <f t="shared" si="0"/>
        <v/>
      </c>
      <c r="S24" s="19" t="str">
        <f t="shared" si="8"/>
        <v/>
      </c>
      <c r="T24" s="19" t="str">
        <f t="shared" si="1"/>
        <v/>
      </c>
      <c r="U24" s="20" t="str">
        <f t="shared" si="9"/>
        <v/>
      </c>
      <c r="V24" s="23" t="str">
        <f t="shared" si="11"/>
        <v/>
      </c>
      <c r="W24" s="17"/>
      <c r="X24" s="23" t="str">
        <f t="shared" si="2"/>
        <v/>
      </c>
      <c r="Y24" s="21" t="str">
        <f t="shared" si="3"/>
        <v/>
      </c>
      <c r="Z24" s="22" t="str">
        <f t="shared" si="4"/>
        <v/>
      </c>
      <c r="AA24" s="22" t="str">
        <f t="shared" si="5"/>
        <v>I</v>
      </c>
      <c r="AB24" s="23" t="str">
        <f t="shared" si="10"/>
        <v>Situación crítica. Suspender actividades hasta que el riesgo esté bajo control. Intervención urgente.</v>
      </c>
      <c r="AC24" s="23" t="str">
        <f t="shared" si="6"/>
        <v>No Aceptable. Situación crítica, corrección urgente</v>
      </c>
      <c r="AD24" s="19">
        <v>1</v>
      </c>
      <c r="AE24" s="23"/>
      <c r="AF24" s="23"/>
      <c r="AG24" s="19"/>
      <c r="AH24" s="19"/>
      <c r="AI24" s="19"/>
      <c r="AJ24" s="19" t="s">
        <v>105</v>
      </c>
      <c r="AK24" s="19"/>
      <c r="AL24" s="28" t="e">
        <f>VLOOKUP(I24,Acciones!$A$1:$C$46,3)</f>
        <v>#N/A</v>
      </c>
    </row>
    <row r="25" spans="1:38" ht="409.5" customHeight="1" x14ac:dyDescent="0.25">
      <c r="A25" s="85"/>
      <c r="B25" s="31"/>
      <c r="C25" s="62"/>
      <c r="D25" s="62"/>
      <c r="E25" s="62"/>
      <c r="F25" s="62"/>
      <c r="G25" s="17"/>
      <c r="H25" s="16"/>
      <c r="I25" s="23"/>
      <c r="J25" s="28"/>
      <c r="K25" s="44"/>
      <c r="L25" s="44"/>
      <c r="M25" s="44"/>
      <c r="N25" s="17"/>
      <c r="O25" s="23" t="str">
        <f t="shared" si="13"/>
        <v/>
      </c>
      <c r="P25" s="19" t="str">
        <f t="shared" si="7"/>
        <v/>
      </c>
      <c r="Q25" s="17"/>
      <c r="R25" s="23" t="str">
        <f t="shared" si="0"/>
        <v/>
      </c>
      <c r="S25" s="19" t="str">
        <f t="shared" si="8"/>
        <v/>
      </c>
      <c r="T25" s="19" t="str">
        <f t="shared" si="1"/>
        <v/>
      </c>
      <c r="U25" s="20" t="str">
        <f t="shared" si="9"/>
        <v/>
      </c>
      <c r="V25" s="23" t="str">
        <f t="shared" si="11"/>
        <v/>
      </c>
      <c r="W25" s="17"/>
      <c r="X25" s="23" t="str">
        <f t="shared" si="2"/>
        <v/>
      </c>
      <c r="Y25" s="21" t="str">
        <f t="shared" si="3"/>
        <v/>
      </c>
      <c r="Z25" s="22" t="str">
        <f t="shared" si="4"/>
        <v/>
      </c>
      <c r="AA25" s="22" t="str">
        <f t="shared" si="5"/>
        <v>I</v>
      </c>
      <c r="AB25" s="23" t="str">
        <f t="shared" si="10"/>
        <v>Situación crítica. Suspender actividades hasta que el riesgo esté bajo control. Intervención urgente.</v>
      </c>
      <c r="AC25" s="23" t="str">
        <f t="shared" si="6"/>
        <v>No Aceptable. Situación crítica, corrección urgente</v>
      </c>
      <c r="AD25" s="19">
        <v>1</v>
      </c>
      <c r="AE25" s="19"/>
      <c r="AF25" s="23"/>
      <c r="AG25" s="19"/>
      <c r="AH25" s="19"/>
      <c r="AI25" s="19"/>
      <c r="AJ25" s="19" t="s">
        <v>105</v>
      </c>
      <c r="AK25" s="19"/>
      <c r="AL25" s="28" t="e">
        <f>VLOOKUP(I25,Acciones!$A$1:$C$46,3)</f>
        <v>#N/A</v>
      </c>
    </row>
    <row r="26" spans="1:38" ht="409.5" customHeight="1" x14ac:dyDescent="0.25">
      <c r="A26" s="84"/>
      <c r="B26" s="31"/>
      <c r="C26" s="62"/>
      <c r="D26" s="62"/>
      <c r="E26" s="62"/>
      <c r="F26" s="62"/>
      <c r="G26" s="17"/>
      <c r="H26" s="30"/>
      <c r="I26" s="23"/>
      <c r="J26" s="28"/>
      <c r="K26" s="44"/>
      <c r="L26" s="44"/>
      <c r="M26" s="44"/>
      <c r="N26" s="17"/>
      <c r="O26" s="23" t="str">
        <f t="shared" si="13"/>
        <v/>
      </c>
      <c r="P26" s="19" t="str">
        <f t="shared" si="7"/>
        <v/>
      </c>
      <c r="Q26" s="17"/>
      <c r="R26" s="23" t="str">
        <f t="shared" si="0"/>
        <v/>
      </c>
      <c r="S26" s="19" t="str">
        <f t="shared" si="8"/>
        <v/>
      </c>
      <c r="T26" s="19" t="str">
        <f t="shared" si="1"/>
        <v/>
      </c>
      <c r="U26" s="20" t="str">
        <f t="shared" si="9"/>
        <v/>
      </c>
      <c r="V26" s="23" t="str">
        <f t="shared" si="11"/>
        <v/>
      </c>
      <c r="W26" s="17"/>
      <c r="X26" s="23" t="str">
        <f t="shared" si="2"/>
        <v/>
      </c>
      <c r="Y26" s="21" t="str">
        <f t="shared" si="3"/>
        <v/>
      </c>
      <c r="Z26" s="22" t="str">
        <f t="shared" si="4"/>
        <v/>
      </c>
      <c r="AA26" s="22" t="str">
        <f t="shared" si="5"/>
        <v>I</v>
      </c>
      <c r="AB26" s="23" t="str">
        <f t="shared" si="10"/>
        <v>Situación crítica. Suspender actividades hasta que el riesgo esté bajo control. Intervención urgente.</v>
      </c>
      <c r="AC26" s="23" t="str">
        <f t="shared" si="6"/>
        <v>No Aceptable. Situación crítica, corrección urgente</v>
      </c>
      <c r="AD26" s="19">
        <v>1</v>
      </c>
      <c r="AE26" s="23"/>
      <c r="AF26" s="23"/>
      <c r="AG26" s="19"/>
      <c r="AH26" s="19"/>
      <c r="AI26" s="19"/>
      <c r="AJ26" s="19" t="s">
        <v>105</v>
      </c>
      <c r="AK26" s="19"/>
      <c r="AL26" s="28" t="e">
        <f>VLOOKUP(I26,Acciones!$A$1:$C$46,3)</f>
        <v>#N/A</v>
      </c>
    </row>
    <row r="27" spans="1:38" ht="409.5" customHeight="1" x14ac:dyDescent="0.25">
      <c r="A27" s="85"/>
      <c r="B27" s="31"/>
      <c r="C27" s="62"/>
      <c r="D27" s="62"/>
      <c r="E27" s="62"/>
      <c r="F27" s="62"/>
      <c r="G27" s="17"/>
      <c r="H27" s="16"/>
      <c r="I27" s="23"/>
      <c r="J27" s="28"/>
      <c r="K27" s="44"/>
      <c r="L27" s="44"/>
      <c r="M27" s="44"/>
      <c r="N27" s="17"/>
      <c r="O27" s="23" t="str">
        <f t="shared" si="13"/>
        <v/>
      </c>
      <c r="P27" s="19" t="str">
        <f t="shared" si="7"/>
        <v/>
      </c>
      <c r="Q27" s="17"/>
      <c r="R27" s="23" t="str">
        <f t="shared" si="0"/>
        <v/>
      </c>
      <c r="S27" s="19" t="str">
        <f t="shared" si="8"/>
        <v/>
      </c>
      <c r="T27" s="19" t="str">
        <f t="shared" si="1"/>
        <v/>
      </c>
      <c r="U27" s="20" t="str">
        <f t="shared" si="9"/>
        <v/>
      </c>
      <c r="V27" s="23" t="str">
        <f t="shared" si="11"/>
        <v/>
      </c>
      <c r="W27" s="17"/>
      <c r="X27" s="23" t="str">
        <f t="shared" si="2"/>
        <v/>
      </c>
      <c r="Y27" s="21" t="str">
        <f t="shared" si="3"/>
        <v/>
      </c>
      <c r="Z27" s="22" t="str">
        <f t="shared" si="4"/>
        <v/>
      </c>
      <c r="AA27" s="22" t="str">
        <f t="shared" si="5"/>
        <v>I</v>
      </c>
      <c r="AB27" s="23" t="str">
        <f t="shared" si="10"/>
        <v>Situación crítica. Suspender actividades hasta que el riesgo esté bajo control. Intervención urgente.</v>
      </c>
      <c r="AC27" s="23" t="str">
        <f t="shared" si="6"/>
        <v>No Aceptable. Situación crítica, corrección urgente</v>
      </c>
      <c r="AD27" s="19">
        <v>4</v>
      </c>
      <c r="AE27" s="17"/>
      <c r="AF27" s="19"/>
      <c r="AG27" s="19"/>
      <c r="AH27" s="19"/>
      <c r="AI27" s="19"/>
      <c r="AJ27" s="19" t="s">
        <v>105</v>
      </c>
      <c r="AK27" s="19"/>
      <c r="AL27" s="28" t="e">
        <f>VLOOKUP(I27,Acciones!$A$1:$C$46,3)</f>
        <v>#N/A</v>
      </c>
    </row>
    <row r="28" spans="1:38" ht="409.5" customHeight="1" x14ac:dyDescent="0.25">
      <c r="A28" s="84"/>
      <c r="B28" s="31"/>
      <c r="C28" s="62"/>
      <c r="D28" s="62"/>
      <c r="E28" s="62"/>
      <c r="F28" s="62"/>
      <c r="G28" s="17"/>
      <c r="H28" s="30"/>
      <c r="I28" s="23"/>
      <c r="J28" s="28"/>
      <c r="K28" s="44"/>
      <c r="L28" s="44"/>
      <c r="M28" s="44"/>
      <c r="N28" s="17"/>
      <c r="O28" s="23" t="str">
        <f t="shared" si="13"/>
        <v/>
      </c>
      <c r="P28" s="19" t="str">
        <f t="shared" si="7"/>
        <v/>
      </c>
      <c r="Q28" s="17"/>
      <c r="R28" s="23" t="str">
        <f t="shared" si="0"/>
        <v/>
      </c>
      <c r="S28" s="19" t="str">
        <f t="shared" si="8"/>
        <v/>
      </c>
      <c r="T28" s="19" t="str">
        <f t="shared" si="1"/>
        <v/>
      </c>
      <c r="U28" s="20" t="str">
        <f t="shared" si="9"/>
        <v/>
      </c>
      <c r="V28" s="23" t="str">
        <f t="shared" si="11"/>
        <v/>
      </c>
      <c r="W28" s="17"/>
      <c r="X28" s="23" t="str">
        <f t="shared" si="2"/>
        <v/>
      </c>
      <c r="Y28" s="21" t="str">
        <f t="shared" si="3"/>
        <v/>
      </c>
      <c r="Z28" s="22" t="str">
        <f t="shared" si="4"/>
        <v/>
      </c>
      <c r="AA28" s="22" t="str">
        <f t="shared" si="5"/>
        <v>I</v>
      </c>
      <c r="AB28" s="23" t="str">
        <f t="shared" si="10"/>
        <v>Situación crítica. Suspender actividades hasta que el riesgo esté bajo control. Intervención urgente.</v>
      </c>
      <c r="AC28" s="23" t="str">
        <f t="shared" si="6"/>
        <v>No Aceptable. Situación crítica, corrección urgente</v>
      </c>
      <c r="AD28" s="19">
        <v>1</v>
      </c>
      <c r="AE28" s="17"/>
      <c r="AF28" s="23"/>
      <c r="AG28" s="19"/>
      <c r="AH28" s="19"/>
      <c r="AI28" s="19"/>
      <c r="AJ28" s="19" t="s">
        <v>105</v>
      </c>
      <c r="AK28" s="19"/>
      <c r="AL28" s="28" t="e">
        <f>VLOOKUP(I28,Acciones!$A$1:$C$46,3)</f>
        <v>#N/A</v>
      </c>
    </row>
    <row r="29" spans="1:38" ht="409.5" customHeight="1" x14ac:dyDescent="0.25">
      <c r="A29" s="84"/>
      <c r="B29" s="31"/>
      <c r="C29" s="62"/>
      <c r="D29" s="62"/>
      <c r="E29" s="62"/>
      <c r="F29" s="62"/>
      <c r="G29" s="17"/>
      <c r="H29" s="30"/>
      <c r="I29" s="23"/>
      <c r="J29" s="28"/>
      <c r="K29" s="44"/>
      <c r="L29" s="44"/>
      <c r="M29" s="44"/>
      <c r="N29" s="17"/>
      <c r="O29" s="23" t="str">
        <f t="shared" si="13"/>
        <v/>
      </c>
      <c r="P29" s="19" t="str">
        <f t="shared" si="7"/>
        <v/>
      </c>
      <c r="Q29" s="17"/>
      <c r="R29" s="23" t="str">
        <f t="shared" si="0"/>
        <v/>
      </c>
      <c r="S29" s="19" t="str">
        <f t="shared" si="8"/>
        <v/>
      </c>
      <c r="T29" s="19" t="str">
        <f t="shared" si="1"/>
        <v/>
      </c>
      <c r="U29" s="20" t="str">
        <f t="shared" si="9"/>
        <v/>
      </c>
      <c r="V29" s="23" t="str">
        <f t="shared" si="11"/>
        <v/>
      </c>
      <c r="W29" s="17"/>
      <c r="X29" s="23" t="str">
        <f t="shared" si="2"/>
        <v/>
      </c>
      <c r="Y29" s="21" t="str">
        <f t="shared" si="3"/>
        <v/>
      </c>
      <c r="Z29" s="22" t="str">
        <f t="shared" si="4"/>
        <v/>
      </c>
      <c r="AA29" s="22" t="str">
        <f t="shared" si="5"/>
        <v>I</v>
      </c>
      <c r="AB29" s="23" t="str">
        <f t="shared" si="10"/>
        <v>Situación crítica. Suspender actividades hasta que el riesgo esté bajo control. Intervención urgente.</v>
      </c>
      <c r="AC29" s="23" t="str">
        <f t="shared" si="6"/>
        <v>No Aceptable. Situación crítica, corrección urgente</v>
      </c>
      <c r="AD29" s="19">
        <v>1</v>
      </c>
      <c r="AE29" s="17"/>
      <c r="AF29" s="23"/>
      <c r="AG29" s="19"/>
      <c r="AH29" s="19"/>
      <c r="AI29" s="19"/>
      <c r="AJ29" s="19" t="s">
        <v>105</v>
      </c>
      <c r="AK29" s="19"/>
      <c r="AL29" s="28" t="e">
        <f>VLOOKUP(I29,Acciones!$A$1:$C$46,3)</f>
        <v>#N/A</v>
      </c>
    </row>
    <row r="30" spans="1:38" s="14" customFormat="1" ht="409.5" customHeight="1" x14ac:dyDescent="0.25">
      <c r="A30" s="84"/>
      <c r="B30" s="31"/>
      <c r="C30" s="62"/>
      <c r="D30" s="62"/>
      <c r="E30" s="62"/>
      <c r="F30" s="62"/>
      <c r="G30" s="17"/>
      <c r="H30" s="30"/>
      <c r="I30" s="23"/>
      <c r="J30" s="46"/>
      <c r="K30" s="44"/>
      <c r="L30" s="44"/>
      <c r="M30" s="44"/>
      <c r="N30" s="17"/>
      <c r="O30" s="23" t="str">
        <f t="shared" ref="O30:O32" si="14">IF(N30="Baja (B)","No se ha detectado consecuencia alguna, o la eficacia del conjunto de medidas preventivas existentes es alta, o ambos. El riesgo está controlado. ",IF(N30="Media (M)","Se han detectado peligros que pueden dar lugar a consecuencias poco
significativa(s) o de menor importancia, o la eficacia del conjunto de medidas preventivas existentes es moderada, o ambos.",IF(N30="Alta (A)","Se ha(n) detectado algún(os) peligro(s) que pueden dar lugar a consecuencias significativa(s), o la eficacia del conjunto de medidas preventivas existentes es baja, o ambos.",IF(N30="Muy Alta (MA)","Se ha(n) detectado peligro(s) que determina(n) como posible la generación de incidentes o consecuencias muy significativas, o la eficacia del conjunto de medidas preventivas existentes respecto al riesgo es nula o no existe, o ambos",""))))</f>
        <v/>
      </c>
      <c r="P30" s="19" t="str">
        <f t="shared" ref="P30:P38" si="15">IF(N30="Baja (B)",1,IF(N30="Media (M)",2,IF(N30="Alta (A)",6,IF(N30="Muy Alta (MA)",10,""))))</f>
        <v/>
      </c>
      <c r="Q30" s="17"/>
      <c r="R30" s="23" t="str">
        <f t="shared" ref="R30:R38" si="16">IF(Q30="Esporádica (EE)","La situación de exposición se presenta de manera eventual.",IF(Q30="Ocasional (EO)","La situación de exposición se presenta alguna vez durante la jornada laboral y por un periodo de tiempo corto.",IF(Q30="Frecuente (EF)","La situación de exposición se presenta varias veces durante la jornada laboral por tiempos cortos.",IF(Q30="Continua (EC)","La situación de exposición se presenta sin interrupción o varias veces con tiempo prolongado durante la jornada laboral.",""))))</f>
        <v/>
      </c>
      <c r="S30" s="19" t="str">
        <f t="shared" ref="S30:S38" si="17">IF(Q30="Esporádica (EE)",1,IF(Q30="Ocasional (EO)",2,IF(Q30="Frecuente (EF)",3,IF(Q30="Continua (EC)",4,""))))</f>
        <v/>
      </c>
      <c r="T30" s="19" t="str">
        <f t="shared" ref="T30:T38" si="18">IF(U30="","",IF(U30&lt;=4,"Bajo (B)",IF(U30&lt;=8,"Medio (M)",IF(U30&lt;=20,"Alto (A)",IF(U30&gt;20,"Muy Alto (MA)","")))))</f>
        <v/>
      </c>
      <c r="U30" s="20" t="str">
        <f t="shared" ref="U30:U38" si="19">+IF(OR(P30="",S30=""),"",P30*S30)</f>
        <v/>
      </c>
      <c r="V30" s="23" t="str">
        <f t="shared" ref="V30:V38" si="20">IF(T30="Bajo (B)","Situación mejorable con exposición ocasional o esporádica, o situación sin anomalía destacable con cualquier nivel de exposición. No es esperable que se materialice el riesgo, aunque puede ser concebible.",IF(T30="Medio (M)","Situación deficiente con exposición esporádica, o bien situación mejorable con exposición continuada o frecuente. Es posible que suceda el daño alguna vez.",IF(T30="Alto (A)","Situación deficiente con exposición frecuente u ocasional, o bien situación muy deficiente con exposición ocasional o esporádica. La materialización del Riesgo es posible que suceda varias veces en la vida laboral",IF(T30="Muy Alto (MA)","Situación deficiente con exposición continua, o muy deficiente con exposición frecuente. Normalmente la materialización del riesgo ocurre con frecuencia.",""))))</f>
        <v/>
      </c>
      <c r="W30" s="17"/>
      <c r="X30" s="23" t="str">
        <f t="shared" ref="X30:X38" si="21">IF(W30="Leve (L)","Lesiones o enfermedades que no requieren incapacidad",IF(W30="Grave (G)","Lesiones o enfermedades con incapacidad laboral temporal (ILT)",IF(W30="Muy grave (MG)","Lesiones o enfermedades graves irreparables (Incapacidad permanente parcial o invalidez)", IF(W30="Mortal o Catastrófico (M)","Muerte (S)",""))))</f>
        <v/>
      </c>
      <c r="Y30" s="21" t="str">
        <f t="shared" ref="Y30:Y38" si="22">IF(W30="Leve (L)",10,IF(W30="Grave (G)",25,IF(W30="Muy grave (MG)",60, IF(W30="Mortal o Catastrófico (M)",100,""))))</f>
        <v/>
      </c>
      <c r="Z30" s="22" t="str">
        <f t="shared" ref="Z30:Z38" si="23">IF(U30="","",(U30*Y30))</f>
        <v/>
      </c>
      <c r="AA30" s="22" t="str">
        <f t="shared" ref="AA30:AA38" si="24">IF(Z30&gt;=600,"I",IF(Z30&gt;120,"II",IF(Z30&gt;=40,"III",IF(Z30&lt;40,"IV",""))))</f>
        <v>I</v>
      </c>
      <c r="AB30" s="23" t="str">
        <f t="shared" ref="AB30:AB38" si="25">IF(AA30="I","Situación crítica. Suspender actividades hasta que el riesgo esté bajo control. Intervención urgente.",IF(AA30="II","Corregir y adoptar medidas de control de inmediato",IF(AA30="III","Mejorar si es posible. Sería conveniente justificar la intervención y su rentabilidad", IF(AA30="IV","Mantener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30" s="23" t="str">
        <f t="shared" ref="AC30:AC38" si="26">IF(AA30="I","No Aceptable. Situación crítica, corrección urgente",IF(AA30="II","No Aceptable o Aceptable con control específico. Corregir o adoptar medidas de control",IF(AA30="III","Mejorable. Mejorar el control existente", IF(AA30="IV","Aceptable. No intervenir, salvo que un análisis más preciso lo justifique",""))))</f>
        <v>No Aceptable. Situación crítica, corrección urgente</v>
      </c>
      <c r="AD30" s="19">
        <v>1</v>
      </c>
      <c r="AE30" s="19"/>
      <c r="AF30" s="19"/>
      <c r="AG30" s="19"/>
      <c r="AH30" s="19"/>
      <c r="AI30" s="19"/>
      <c r="AJ30" s="19" t="s">
        <v>105</v>
      </c>
      <c r="AK30" s="19"/>
      <c r="AL30" s="28" t="e">
        <f>VLOOKUP(I30,Acciones!$A$1:$C$46,3)</f>
        <v>#N/A</v>
      </c>
    </row>
    <row r="31" spans="1:38" ht="409.5" customHeight="1" x14ac:dyDescent="0.25">
      <c r="A31" s="84"/>
      <c r="B31" s="31"/>
      <c r="C31" s="62"/>
      <c r="D31" s="62"/>
      <c r="E31" s="62"/>
      <c r="F31" s="62"/>
      <c r="G31" s="17"/>
      <c r="H31" s="30"/>
      <c r="I31" s="23"/>
      <c r="J31" s="47"/>
      <c r="K31" s="86"/>
      <c r="L31" s="44"/>
      <c r="M31" s="44"/>
      <c r="N31" s="17"/>
      <c r="O31" s="23" t="str">
        <f t="shared" si="14"/>
        <v/>
      </c>
      <c r="P31" s="19" t="str">
        <f t="shared" si="15"/>
        <v/>
      </c>
      <c r="Q31" s="17"/>
      <c r="R31" s="23" t="str">
        <f t="shared" si="16"/>
        <v/>
      </c>
      <c r="S31" s="19" t="str">
        <f t="shared" si="17"/>
        <v/>
      </c>
      <c r="T31" s="19" t="str">
        <f t="shared" si="18"/>
        <v/>
      </c>
      <c r="U31" s="20" t="str">
        <f t="shared" si="19"/>
        <v/>
      </c>
      <c r="V31" s="23" t="str">
        <f t="shared" si="20"/>
        <v/>
      </c>
      <c r="W31" s="17"/>
      <c r="X31" s="23" t="str">
        <f t="shared" si="21"/>
        <v/>
      </c>
      <c r="Y31" s="21" t="str">
        <f t="shared" si="22"/>
        <v/>
      </c>
      <c r="Z31" s="22" t="str">
        <f t="shared" si="23"/>
        <v/>
      </c>
      <c r="AA31" s="22" t="str">
        <f t="shared" si="24"/>
        <v>I</v>
      </c>
      <c r="AB31" s="23" t="str">
        <f t="shared" si="25"/>
        <v>Situación crítica. Suspender actividades hasta que el riesgo esté bajo control. Intervención urgente.</v>
      </c>
      <c r="AC31" s="23" t="str">
        <f t="shared" si="26"/>
        <v>No Aceptable. Situación crítica, corrección urgente</v>
      </c>
      <c r="AD31" s="19">
        <v>1</v>
      </c>
      <c r="AE31" s="36"/>
      <c r="AF31" s="23"/>
      <c r="AG31" s="19"/>
      <c r="AH31" s="19"/>
      <c r="AI31" s="19"/>
      <c r="AJ31" s="19" t="s">
        <v>105</v>
      </c>
      <c r="AK31" s="19" t="s">
        <v>105</v>
      </c>
      <c r="AL31" s="28" t="e">
        <f>VLOOKUP(I31,Acciones!$A$1:$C$46,3)</f>
        <v>#N/A</v>
      </c>
    </row>
    <row r="32" spans="1:38" s="14" customFormat="1" ht="409.5" customHeight="1" x14ac:dyDescent="0.25">
      <c r="A32" s="84"/>
      <c r="B32" s="31"/>
      <c r="C32" s="62"/>
      <c r="D32" s="62"/>
      <c r="E32" s="62"/>
      <c r="F32" s="62"/>
      <c r="G32" s="17"/>
      <c r="H32" s="30"/>
      <c r="I32" s="23"/>
      <c r="J32" s="45"/>
      <c r="K32" s="44"/>
      <c r="L32" s="44"/>
      <c r="M32" s="44"/>
      <c r="N32" s="17"/>
      <c r="O32" s="23" t="str">
        <f t="shared" si="14"/>
        <v/>
      </c>
      <c r="P32" s="19" t="str">
        <f t="shared" si="15"/>
        <v/>
      </c>
      <c r="Q32" s="17"/>
      <c r="R32" s="23" t="str">
        <f t="shared" si="16"/>
        <v/>
      </c>
      <c r="S32" s="19" t="str">
        <f t="shared" si="17"/>
        <v/>
      </c>
      <c r="T32" s="19" t="str">
        <f t="shared" si="18"/>
        <v/>
      </c>
      <c r="U32" s="20" t="str">
        <f t="shared" si="19"/>
        <v/>
      </c>
      <c r="V32" s="23" t="str">
        <f t="shared" si="20"/>
        <v/>
      </c>
      <c r="W32" s="17"/>
      <c r="X32" s="23" t="str">
        <f t="shared" si="21"/>
        <v/>
      </c>
      <c r="Y32" s="21" t="str">
        <f t="shared" si="22"/>
        <v/>
      </c>
      <c r="Z32" s="22" t="str">
        <f t="shared" si="23"/>
        <v/>
      </c>
      <c r="AA32" s="22" t="str">
        <f t="shared" si="24"/>
        <v>I</v>
      </c>
      <c r="AB32" s="23" t="str">
        <f t="shared" si="25"/>
        <v>Situación crítica. Suspender actividades hasta que el riesgo esté bajo control. Intervención urgente.</v>
      </c>
      <c r="AC32" s="23" t="str">
        <f t="shared" si="26"/>
        <v>No Aceptable. Situación crítica, corrección urgente</v>
      </c>
      <c r="AD32" s="19">
        <v>1</v>
      </c>
      <c r="AE32" s="23"/>
      <c r="AF32" s="23"/>
      <c r="AG32" s="19"/>
      <c r="AH32" s="19"/>
      <c r="AI32" s="19" t="s">
        <v>105</v>
      </c>
      <c r="AJ32" s="19" t="s">
        <v>105</v>
      </c>
      <c r="AK32" s="19" t="s">
        <v>105</v>
      </c>
      <c r="AL32" s="28" t="e">
        <f>VLOOKUP(I32,Acciones!$A$1:$C$46,3)</f>
        <v>#N/A</v>
      </c>
    </row>
    <row r="33" spans="1:38" s="14" customFormat="1" ht="409.5" customHeight="1" x14ac:dyDescent="0.25">
      <c r="A33" s="84"/>
      <c r="B33" s="31"/>
      <c r="C33" s="62"/>
      <c r="D33" s="62"/>
      <c r="E33" s="62"/>
      <c r="F33" s="62"/>
      <c r="G33" s="17"/>
      <c r="H33" s="30"/>
      <c r="I33" s="23"/>
      <c r="J33" s="28"/>
      <c r="K33" s="44"/>
      <c r="L33" s="44"/>
      <c r="M33" s="61"/>
      <c r="N33" s="17"/>
      <c r="O33" s="23" t="str">
        <f>IF(N33="Baja (B)","No se ha detectado consecuencia alguna, o la eficacia del conjunto de medidas preventivas existentes es alta, o ambos. El riesgo está controlado. ",IF(N33="Media (M)","Se han detectado peligros que pueden dar lugar a consecuencias poco significativa(s) o de menor importancia, o la eficacia del conjunto de medidas preventivas existentes es moderada, o ambos.",IF(N33="Alta (A)","Se ha(n) detectado algún(os) peligro(s) que pueden dar lugar a consecuencias significativa(s), o la eficacia del conjunto de medidas preventivas existentes es baja, o ambos.",IF(N33="Muy Alta (MA)","Se ha(n) detectado peligro(s) que determina(n) como posible la generación de incidentes o consecuencias muy significativas, o la eficacia del conjunto de medidas preventivas existentes respecto al riesgo es nula o no existe, o ambos",""))))</f>
        <v/>
      </c>
      <c r="P33" s="19" t="str">
        <f t="shared" si="15"/>
        <v/>
      </c>
      <c r="Q33" s="17"/>
      <c r="R33" s="23" t="str">
        <f t="shared" si="16"/>
        <v/>
      </c>
      <c r="S33" s="19" t="str">
        <f t="shared" si="17"/>
        <v/>
      </c>
      <c r="T33" s="19" t="str">
        <f t="shared" si="18"/>
        <v/>
      </c>
      <c r="U33" s="20" t="str">
        <f t="shared" si="19"/>
        <v/>
      </c>
      <c r="V33" s="23" t="str">
        <f t="shared" si="20"/>
        <v/>
      </c>
      <c r="W33" s="17"/>
      <c r="X33" s="23" t="str">
        <f t="shared" si="21"/>
        <v/>
      </c>
      <c r="Y33" s="21" t="str">
        <f t="shared" si="22"/>
        <v/>
      </c>
      <c r="Z33" s="22" t="str">
        <f t="shared" si="23"/>
        <v/>
      </c>
      <c r="AA33" s="22" t="str">
        <f t="shared" si="24"/>
        <v>I</v>
      </c>
      <c r="AB33" s="23" t="str">
        <f t="shared" si="25"/>
        <v>Situación crítica. Suspender actividades hasta que el riesgo esté bajo control. Intervención urgente.</v>
      </c>
      <c r="AC33" s="23" t="str">
        <f t="shared" si="26"/>
        <v>No Aceptable. Situación crítica, corrección urgente</v>
      </c>
      <c r="AD33" s="19">
        <v>1</v>
      </c>
      <c r="AE33" s="17"/>
      <c r="AF33" s="19"/>
      <c r="AG33" s="19"/>
      <c r="AH33" s="19"/>
      <c r="AI33" s="19"/>
      <c r="AJ33" s="19" t="s">
        <v>105</v>
      </c>
      <c r="AK33" s="19" t="s">
        <v>105</v>
      </c>
      <c r="AL33" s="28" t="e">
        <f>VLOOKUP(I33,Acciones!$A$1:$C$46,3)</f>
        <v>#N/A</v>
      </c>
    </row>
    <row r="34" spans="1:38" s="14" customFormat="1" ht="409.5" customHeight="1" x14ac:dyDescent="0.25">
      <c r="A34" s="84"/>
      <c r="B34" s="31"/>
      <c r="C34" s="62"/>
      <c r="D34" s="62"/>
      <c r="E34" s="62"/>
      <c r="F34" s="62"/>
      <c r="G34" s="17"/>
      <c r="H34" s="30"/>
      <c r="I34" s="23"/>
      <c r="J34" s="28"/>
      <c r="K34" s="44"/>
      <c r="L34" s="44"/>
      <c r="M34" s="44"/>
      <c r="N34" s="17"/>
      <c r="O34" s="23" t="str">
        <f t="shared" ref="O34:O38" si="27">IF(N34="Baja (B)","No se ha detectado consecuencia alguna, o la eficacia del conjunto de medidas preventivas existentes es alta, o ambos. El riesgo está controlado. ",IF(N34="Media (M)","Se han detectado peligros que pueden dar lugar a consecuencias poco
significativa(s) o de menor importancia, o la eficacia del conjunto de medidas preventivas existentes es moderada, o ambos.",IF(N34="Alta (A)","Se ha(n) detectado algún(os) peligro(s) que pueden dar lugar a consecuencias significativa(s), o la eficacia del conjunto de medidas preventivas existentes es baja, o ambos.",IF(N34="Muy Alta (MA)","Se ha(n) detectado peligro(s) que determina(n) como posible la generación de incidentes o consecuencias muy significativas, o la eficacia del conjunto de medidas preventivas existentes respecto al riesgo es nula o no existe, o ambos",""))))</f>
        <v/>
      </c>
      <c r="P34" s="19" t="str">
        <f t="shared" si="15"/>
        <v/>
      </c>
      <c r="Q34" s="17"/>
      <c r="R34" s="23" t="str">
        <f t="shared" si="16"/>
        <v/>
      </c>
      <c r="S34" s="19" t="str">
        <f t="shared" si="17"/>
        <v/>
      </c>
      <c r="T34" s="19" t="str">
        <f t="shared" si="18"/>
        <v/>
      </c>
      <c r="U34" s="20" t="str">
        <f t="shared" si="19"/>
        <v/>
      </c>
      <c r="V34" s="23" t="str">
        <f t="shared" si="20"/>
        <v/>
      </c>
      <c r="W34" s="17"/>
      <c r="X34" s="23" t="str">
        <f t="shared" si="21"/>
        <v/>
      </c>
      <c r="Y34" s="21" t="str">
        <f t="shared" si="22"/>
        <v/>
      </c>
      <c r="Z34" s="22" t="str">
        <f t="shared" si="23"/>
        <v/>
      </c>
      <c r="AA34" s="22" t="str">
        <f t="shared" si="24"/>
        <v>I</v>
      </c>
      <c r="AB34" s="23" t="str">
        <f t="shared" si="25"/>
        <v>Situación crítica. Suspender actividades hasta que el riesgo esté bajo control. Intervención urgente.</v>
      </c>
      <c r="AC34" s="23" t="str">
        <f t="shared" si="26"/>
        <v>No Aceptable. Situación crítica, corrección urgente</v>
      </c>
      <c r="AD34" s="19">
        <v>1</v>
      </c>
      <c r="AE34" s="23"/>
      <c r="AF34" s="19"/>
      <c r="AG34" s="19"/>
      <c r="AH34" s="19"/>
      <c r="AI34" s="19"/>
      <c r="AJ34" s="19" t="s">
        <v>105</v>
      </c>
      <c r="AK34" s="19"/>
      <c r="AL34" s="28" t="e">
        <f>VLOOKUP(I34,Acciones!$A$1:$C$46,3)</f>
        <v>#N/A</v>
      </c>
    </row>
    <row r="35" spans="1:38" ht="409.5" customHeight="1" x14ac:dyDescent="0.25">
      <c r="A35" s="85"/>
      <c r="B35" s="31"/>
      <c r="C35" s="62"/>
      <c r="D35" s="62"/>
      <c r="E35" s="62"/>
      <c r="F35" s="62"/>
      <c r="G35" s="17"/>
      <c r="H35" s="16"/>
      <c r="I35" s="23"/>
      <c r="J35" s="28"/>
      <c r="K35" s="44"/>
      <c r="L35" s="44"/>
      <c r="M35" s="44"/>
      <c r="N35" s="17"/>
      <c r="O35" s="23" t="str">
        <f t="shared" si="27"/>
        <v/>
      </c>
      <c r="P35" s="19" t="str">
        <f t="shared" si="15"/>
        <v/>
      </c>
      <c r="Q35" s="17"/>
      <c r="R35" s="23" t="str">
        <f t="shared" si="16"/>
        <v/>
      </c>
      <c r="S35" s="19" t="str">
        <f t="shared" si="17"/>
        <v/>
      </c>
      <c r="T35" s="19" t="str">
        <f t="shared" si="18"/>
        <v/>
      </c>
      <c r="U35" s="20" t="str">
        <f t="shared" si="19"/>
        <v/>
      </c>
      <c r="V35" s="23" t="str">
        <f t="shared" si="20"/>
        <v/>
      </c>
      <c r="W35" s="17"/>
      <c r="X35" s="23" t="str">
        <f t="shared" si="21"/>
        <v/>
      </c>
      <c r="Y35" s="21" t="str">
        <f t="shared" si="22"/>
        <v/>
      </c>
      <c r="Z35" s="22" t="str">
        <f t="shared" si="23"/>
        <v/>
      </c>
      <c r="AA35" s="22" t="str">
        <f t="shared" si="24"/>
        <v>I</v>
      </c>
      <c r="AB35" s="23" t="str">
        <f t="shared" si="25"/>
        <v>Situación crítica. Suspender actividades hasta que el riesgo esté bajo control. Intervención urgente.</v>
      </c>
      <c r="AC35" s="23" t="str">
        <f t="shared" si="26"/>
        <v>No Aceptable. Situación crítica, corrección urgente</v>
      </c>
      <c r="AD35" s="19">
        <v>1</v>
      </c>
      <c r="AE35" s="19"/>
      <c r="AF35" s="19"/>
      <c r="AG35" s="19"/>
      <c r="AH35" s="19"/>
      <c r="AI35" s="19"/>
      <c r="AJ35" s="19" t="s">
        <v>105</v>
      </c>
      <c r="AK35" s="19"/>
      <c r="AL35" s="28" t="e">
        <f>VLOOKUP(I35,Acciones!$A$1:$C$46,3)</f>
        <v>#N/A</v>
      </c>
    </row>
    <row r="36" spans="1:38" ht="409.5" customHeight="1" x14ac:dyDescent="0.25">
      <c r="A36" s="84"/>
      <c r="B36" s="31"/>
      <c r="C36" s="62"/>
      <c r="D36" s="62"/>
      <c r="E36" s="62"/>
      <c r="F36" s="62"/>
      <c r="G36" s="17"/>
      <c r="H36" s="30"/>
      <c r="I36" s="23"/>
      <c r="J36" s="28"/>
      <c r="K36" s="44"/>
      <c r="L36" s="44"/>
      <c r="M36" s="44"/>
      <c r="N36" s="17"/>
      <c r="O36" s="23" t="str">
        <f t="shared" si="27"/>
        <v/>
      </c>
      <c r="P36" s="19" t="str">
        <f t="shared" si="15"/>
        <v/>
      </c>
      <c r="Q36" s="17"/>
      <c r="R36" s="23" t="str">
        <f t="shared" si="16"/>
        <v/>
      </c>
      <c r="S36" s="19" t="str">
        <f t="shared" si="17"/>
        <v/>
      </c>
      <c r="T36" s="19" t="str">
        <f t="shared" si="18"/>
        <v/>
      </c>
      <c r="U36" s="20" t="str">
        <f t="shared" si="19"/>
        <v/>
      </c>
      <c r="V36" s="23" t="str">
        <f t="shared" si="20"/>
        <v/>
      </c>
      <c r="W36" s="17"/>
      <c r="X36" s="23" t="str">
        <f t="shared" si="21"/>
        <v/>
      </c>
      <c r="Y36" s="21" t="str">
        <f t="shared" si="22"/>
        <v/>
      </c>
      <c r="Z36" s="22" t="str">
        <f t="shared" si="23"/>
        <v/>
      </c>
      <c r="AA36" s="22" t="str">
        <f t="shared" si="24"/>
        <v>I</v>
      </c>
      <c r="AB36" s="23" t="str">
        <f t="shared" si="25"/>
        <v>Situación crítica. Suspender actividades hasta que el riesgo esté bajo control. Intervención urgente.</v>
      </c>
      <c r="AC36" s="23" t="str">
        <f t="shared" si="26"/>
        <v>No Aceptable. Situación crítica, corrección urgente</v>
      </c>
      <c r="AD36" s="19">
        <v>1</v>
      </c>
      <c r="AE36" s="23"/>
      <c r="AF36" s="19"/>
      <c r="AG36" s="19"/>
      <c r="AH36" s="19"/>
      <c r="AI36" s="19"/>
      <c r="AJ36" s="19" t="s">
        <v>105</v>
      </c>
      <c r="AK36" s="19"/>
      <c r="AL36" s="28" t="e">
        <f>VLOOKUP(I36,Acciones!$A$1:$C$46,3)</f>
        <v>#N/A</v>
      </c>
    </row>
    <row r="37" spans="1:38" s="14" customFormat="1" ht="409.5" customHeight="1" x14ac:dyDescent="0.25">
      <c r="A37" s="84"/>
      <c r="B37" s="31"/>
      <c r="C37" s="62"/>
      <c r="D37" s="62"/>
      <c r="E37" s="62"/>
      <c r="F37" s="62"/>
      <c r="G37" s="17"/>
      <c r="H37" s="30"/>
      <c r="I37" s="23"/>
      <c r="J37" s="28"/>
      <c r="K37" s="44"/>
      <c r="L37" s="44"/>
      <c r="M37" s="44"/>
      <c r="N37" s="17"/>
      <c r="O37" s="23" t="str">
        <f t="shared" si="27"/>
        <v/>
      </c>
      <c r="P37" s="19" t="str">
        <f t="shared" si="15"/>
        <v/>
      </c>
      <c r="Q37" s="17"/>
      <c r="R37" s="23" t="str">
        <f t="shared" si="16"/>
        <v/>
      </c>
      <c r="S37" s="19" t="str">
        <f t="shared" si="17"/>
        <v/>
      </c>
      <c r="T37" s="19" t="str">
        <f t="shared" si="18"/>
        <v/>
      </c>
      <c r="U37" s="20" t="str">
        <f t="shared" si="19"/>
        <v/>
      </c>
      <c r="V37" s="23" t="str">
        <f t="shared" si="20"/>
        <v/>
      </c>
      <c r="W37" s="17"/>
      <c r="X37" s="23" t="str">
        <f t="shared" si="21"/>
        <v/>
      </c>
      <c r="Y37" s="21" t="str">
        <f t="shared" si="22"/>
        <v/>
      </c>
      <c r="Z37" s="22" t="str">
        <f t="shared" si="23"/>
        <v/>
      </c>
      <c r="AA37" s="22" t="str">
        <f t="shared" si="24"/>
        <v>I</v>
      </c>
      <c r="AB37" s="23" t="str">
        <f t="shared" si="25"/>
        <v>Situación crítica. Suspender actividades hasta que el riesgo esté bajo control. Intervención urgente.</v>
      </c>
      <c r="AC37" s="23" t="str">
        <f t="shared" si="26"/>
        <v>No Aceptable. Situación crítica, corrección urgente</v>
      </c>
      <c r="AD37" s="19">
        <v>1</v>
      </c>
      <c r="AE37" s="17"/>
      <c r="AF37" s="19"/>
      <c r="AG37" s="19"/>
      <c r="AH37" s="19"/>
      <c r="AI37" s="19"/>
      <c r="AJ37" s="19" t="s">
        <v>105</v>
      </c>
      <c r="AK37" s="19"/>
      <c r="AL37" s="28" t="e">
        <f>VLOOKUP(I37,Acciones!$A$1:$C$46,3)</f>
        <v>#N/A</v>
      </c>
    </row>
    <row r="38" spans="1:38" s="14" customFormat="1" ht="409.5" customHeight="1" x14ac:dyDescent="0.25">
      <c r="A38" s="84"/>
      <c r="B38" s="31"/>
      <c r="C38" s="62"/>
      <c r="D38" s="62"/>
      <c r="E38" s="62"/>
      <c r="F38" s="62"/>
      <c r="G38" s="17"/>
      <c r="H38" s="30"/>
      <c r="I38" s="23"/>
      <c r="J38" s="28"/>
      <c r="K38" s="44"/>
      <c r="L38" s="44"/>
      <c r="M38" s="44"/>
      <c r="N38" s="17"/>
      <c r="O38" s="23" t="str">
        <f t="shared" si="27"/>
        <v/>
      </c>
      <c r="P38" s="19" t="str">
        <f t="shared" si="15"/>
        <v/>
      </c>
      <c r="Q38" s="17"/>
      <c r="R38" s="23" t="str">
        <f t="shared" si="16"/>
        <v/>
      </c>
      <c r="S38" s="19" t="str">
        <f t="shared" si="17"/>
        <v/>
      </c>
      <c r="T38" s="19" t="str">
        <f t="shared" si="18"/>
        <v/>
      </c>
      <c r="U38" s="20" t="str">
        <f t="shared" si="19"/>
        <v/>
      </c>
      <c r="V38" s="23" t="str">
        <f t="shared" si="20"/>
        <v/>
      </c>
      <c r="W38" s="17"/>
      <c r="X38" s="23" t="str">
        <f t="shared" si="21"/>
        <v/>
      </c>
      <c r="Y38" s="21" t="str">
        <f t="shared" si="22"/>
        <v/>
      </c>
      <c r="Z38" s="22" t="str">
        <f t="shared" si="23"/>
        <v/>
      </c>
      <c r="AA38" s="22" t="str">
        <f t="shared" si="24"/>
        <v>I</v>
      </c>
      <c r="AB38" s="23" t="str">
        <f t="shared" si="25"/>
        <v>Situación crítica. Suspender actividades hasta que el riesgo esté bajo control. Intervención urgente.</v>
      </c>
      <c r="AC38" s="23" t="str">
        <f t="shared" si="26"/>
        <v>No Aceptable. Situación crítica, corrección urgente</v>
      </c>
      <c r="AD38" s="19">
        <v>1</v>
      </c>
      <c r="AE38" s="17"/>
      <c r="AF38" s="19"/>
      <c r="AG38" s="19"/>
      <c r="AH38" s="19"/>
      <c r="AI38" s="19"/>
      <c r="AJ38" s="19" t="s">
        <v>105</v>
      </c>
      <c r="AK38" s="19"/>
      <c r="AL38" s="28" t="e">
        <f>VLOOKUP(I38,Acciones!$A$1:$C$46,3)</f>
        <v>#N/A</v>
      </c>
    </row>
    <row r="39" spans="1:38" ht="409.5" customHeight="1" x14ac:dyDescent="0.25">
      <c r="A39" s="84"/>
      <c r="B39" s="31"/>
      <c r="C39" s="62"/>
      <c r="D39" s="62"/>
      <c r="E39" s="62"/>
      <c r="F39" s="62"/>
      <c r="G39" s="17"/>
      <c r="H39" s="30"/>
      <c r="I39" s="23"/>
      <c r="J39" s="46"/>
      <c r="K39" s="44"/>
      <c r="L39" s="44"/>
      <c r="M39" s="44"/>
      <c r="N39" s="17"/>
      <c r="O39" s="23" t="str">
        <f t="shared" ref="O39" si="28">IF(N39="Baja (B)","No se ha detectado consecuencia alguna, o la eficacia del conjunto de medidas preventivas existentes es alta, o ambos. El riesgo está controlado. ",IF(N39="Media (M)","Se han detectado peligros que pueden dar lugar a consecuencias poco
significativa(s) o de menor importancia, o la eficacia del conjunto de medidas preventivas existentes es moderada, o ambos.",IF(N39="Alta (A)","Se ha(n) detectado algún(os) peligro(s) que pueden dar lugar a consecuencias significativa(s), o la eficacia del conjunto de medidas preventivas existentes es baja, o ambos.",IF(N39="Muy Alta (MA)","Se ha(n) detectado peligro(s) que determina(n) como posible la generación de incidentes o consecuencias muy significativas, o la eficacia del conjunto de medidas preventivas existentes respecto al riesgo es nula o no existe, o ambos",""))))</f>
        <v/>
      </c>
      <c r="P39" s="19" t="str">
        <f t="shared" ref="P39" si="29">IF(N39="Baja (B)",1,IF(N39="Media (M)",2,IF(N39="Alta (A)",6,IF(N39="Muy Alta (MA)",10,""))))</f>
        <v/>
      </c>
      <c r="Q39" s="17"/>
      <c r="R39" s="23" t="str">
        <f t="shared" ref="R39" si="30">IF(Q39="Esporádica (EE)","La situación de exposición se presenta de manera eventual.",IF(Q39="Ocasional (EO)","La situación de exposición se presenta alguna vez durante la jornada laboral y por un periodo de tiempo corto.",IF(Q39="Frecuente (EF)","La situación de exposición se presenta varias veces durante la jornada laboral por tiempos cortos.",IF(Q39="Continua (EC)","La situación de exposición se presenta sin interrupción o varias veces con tiempo prolongado durante la jornada laboral.",""))))</f>
        <v/>
      </c>
      <c r="S39" s="19" t="str">
        <f t="shared" ref="S39" si="31">IF(Q39="Esporádica (EE)",1,IF(Q39="Ocasional (EO)",2,IF(Q39="Frecuente (EF)",3,IF(Q39="Continua (EC)",4,""))))</f>
        <v/>
      </c>
      <c r="T39" s="19" t="str">
        <f t="shared" ref="T39" si="32">IF(U39="","",IF(U39&lt;=4,"Bajo (B)",IF(U39&lt;=8,"Medio (M)",IF(U39&lt;=20,"Alto (A)",IF(U39&gt;20,"Muy Alto (MA)","")))))</f>
        <v/>
      </c>
      <c r="U39" s="20" t="str">
        <f t="shared" ref="U39" si="33">+IF(OR(P39="",S39=""),"",P39*S39)</f>
        <v/>
      </c>
      <c r="V39" s="23" t="str">
        <f t="shared" ref="V39" si="34">IF(T39="Bajo (B)","Situación mejorable con exposición ocasional o esporádica, o situación sin anomalía destacable con cualquier nivel de exposición. No es esperable que se materialice el riesgo, aunque puede ser concebible.",IF(T39="Medio (M)","Situación deficiente con exposición esporádica, o bien situación mejorable con exposición continuada o frecuente. Es posible que suceda el daño alguna vez.",IF(T39="Alto (A)","Situación deficiente con exposición frecuente u ocasional, o bien situación muy deficiente con exposición ocasional o esporádica. La materialización del Riesgo es posible que suceda varias veces en la vida laboral",IF(T39="Muy Alto (MA)","Situación deficiente con exposición continua, o muy deficiente con exposición frecuente. Normalmente la materialización del riesgo ocurre con frecuencia.",""))))</f>
        <v/>
      </c>
      <c r="W39" s="17"/>
      <c r="X39" s="23" t="str">
        <f t="shared" ref="X39" si="35">IF(W39="Leve (L)","Lesiones o enfermedades que no requieren incapacidad",IF(W39="Grave (G)","Lesiones o enfermedades con incapacidad laboral temporal (ILT)",IF(W39="Muy grave (MG)","Lesiones o enfermedades graves irreparables (Incapacidad permanente parcial o invalidez)", IF(W39="Mortal o Catastrófico (M)","Muerte (S)",""))))</f>
        <v/>
      </c>
      <c r="Y39" s="21" t="str">
        <f t="shared" ref="Y39" si="36">IF(W39="Leve (L)",10,IF(W39="Grave (G)",25,IF(W39="Muy grave (MG)",60, IF(W39="Mortal o Catastrófico (M)",100,""))))</f>
        <v/>
      </c>
      <c r="Z39" s="22" t="str">
        <f t="shared" ref="Z39" si="37">IF(U39="","",(U39*Y39))</f>
        <v/>
      </c>
      <c r="AA39" s="22" t="str">
        <f t="shared" ref="AA39" si="38">IF(Z39&gt;=600,"I",IF(Z39&gt;120,"II",IF(Z39&gt;=40,"III",IF(Z39&lt;40,"IV",""))))</f>
        <v>I</v>
      </c>
      <c r="AB39" s="23" t="str">
        <f t="shared" ref="AB39" si="39">IF(AA39="I","Situación crítica. Suspender actividades hasta que el riesgo esté bajo control. Intervención urgente.",IF(AA39="II","Corregir y adoptar medidas de control de inmediato",IF(AA39="III","Mejorar si es posible. Sería conveniente justificar la intervención y su rentabilidad", IF(AA39="IV","Mantener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39" s="23" t="str">
        <f t="shared" ref="AC39" si="40">IF(AA39="I","No Aceptable. Situación crítica, corrección urgente",IF(AA39="II","No Aceptable o Aceptable con control específico. Corregir o adoptar medidas de control",IF(AA39="III","Mejorable. Mejorar el control existente", IF(AA39="IV","Aceptable. No intervenir, salvo que un análisis más preciso lo justifique",""))))</f>
        <v>No Aceptable. Situación crítica, corrección urgente</v>
      </c>
      <c r="AD39" s="19">
        <v>1</v>
      </c>
      <c r="AE39" s="19"/>
      <c r="AF39" s="23"/>
      <c r="AG39" s="19"/>
      <c r="AH39" s="19"/>
      <c r="AI39" s="19"/>
      <c r="AJ39" s="19" t="s">
        <v>105</v>
      </c>
      <c r="AK39" s="19"/>
      <c r="AL39" s="28" t="e">
        <f>VLOOKUP(I39,Acciones!$A$1:$C$46,3)</f>
        <v>#N/A</v>
      </c>
    </row>
    <row r="40" spans="1:38" ht="409.5" customHeight="1" x14ac:dyDescent="0.25">
      <c r="A40" s="84"/>
      <c r="B40" s="31"/>
      <c r="C40" s="62"/>
      <c r="D40" s="62"/>
      <c r="E40" s="62"/>
      <c r="F40" s="62"/>
      <c r="G40" s="17"/>
      <c r="H40" s="30"/>
      <c r="I40" s="23"/>
      <c r="J40" s="47"/>
      <c r="K40" s="86"/>
      <c r="L40" s="44"/>
      <c r="M40" s="44"/>
      <c r="N40" s="17"/>
      <c r="O40" s="23" t="str">
        <f>IF(N40="Baja (B)","No se ha detectado consecuencia alguna, o la eficacia del conjunto de medidas preventivas existentes es alta, o ambos. El riesgo está controlado. ",IF(N40="Media (M)","Se han detectado peligros que pueden dar lugar a consecuencias poco
significativa(s) o de menor importancia, o la eficacia del conjunto de medidas preventivas existentes es moderada, o ambos.",IF(N40="Alta (A)","Se ha(n) detectado algún(os) peligro(s) que pueden dar lugar a consecuencias significativa(s), o la eficacia del conjunto de medidas preventivas existentes es baja, o ambos.",IF(N40="Muy Alta (MA)","Se ha(n) detectado peligro(s) que determina(n) como posible la generación de incidentes o consecuencias muy significativas, o la eficacia del conjunto de medidas preventivas existentes respecto al riesgo es nula o no existe, o ambos",""))))</f>
        <v/>
      </c>
      <c r="P40" s="19" t="str">
        <f>IF(N40="Baja (B)",1,IF(N40="Media (M)",2,IF(N40="Alta (A)",6,IF(N40="Muy Alta (MA)",10,""))))</f>
        <v/>
      </c>
      <c r="Q40" s="17"/>
      <c r="R40" s="23" t="str">
        <f>IF(Q40="Esporádica (EE)","La situación de exposición se presenta de manera eventual.",IF(Q40="Ocasional (EO)","La situación de exposición se presenta alguna vez durante la jornada laboral y por un periodo de tiempo corto.",IF(Q40="Frecuente (EF)","La situación de exposición se presenta varias veces durante la jornada laboral por tiempos cortos.",IF(Q40="Continua (EC)","La situación de exposición se presenta sin interrupción o varias veces con tiempo prolongado durante la jornada laboral.",""))))</f>
        <v/>
      </c>
      <c r="S40" s="19" t="str">
        <f>IF(Q40="Esporádica (EE)",1,IF(Q40="Ocasional (EO)",2,IF(Q40="Frecuente (EF)",3,IF(Q40="Continua (EC)",4,""))))</f>
        <v/>
      </c>
      <c r="T40" s="19" t="str">
        <f>IF(U40="","",IF(U40&lt;=4,"Bajo (B)",IF(U40&lt;=8,"Medio (M)",IF(U40&lt;=20,"Alto (A)",IF(U40&gt;20,"Muy Alto (MA)","")))))</f>
        <v/>
      </c>
      <c r="U40" s="20" t="str">
        <f>+IF(OR(P40="",S40=""),"",P40*S40)</f>
        <v/>
      </c>
      <c r="V40" s="23" t="str">
        <f>IF(T40="Bajo (B)","Situación mejorable con exposición ocasional o esporádica, o situación sin anomalía destacable con cualquier nivel de exposición. No es esperable que se materialice el riesgo, aunque puede ser concebible.",IF(T40="Medio (M)","Situación deficiente con exposición esporádica, o bien situación mejorable con exposición continuada o frecuente. Es posible que suceda el daño alguna vez.",IF(T40="Alto (A)","Situación deficiente con exposición frecuente u ocasional, o bien situación muy deficiente con exposición ocasional o esporádica. La materialización del Riesgo es posible que suceda varias veces en la vida laboral",IF(T40="Muy Alto (MA)","Situación deficiente con exposición continua, o muy deficiente con exposición frecuente. Normalmente la materialización del riesgo ocurre con frecuencia.",""))))</f>
        <v/>
      </c>
      <c r="W40" s="17"/>
      <c r="X40" s="23" t="str">
        <f>IF(W40="Leve (L)","Lesiones o enfermedades que no requieren incapacidad",IF(W40="Grave (G)","Lesiones o enfermedades con incapacidad laboral temporal (ILT)",IF(W40="Muy grave (MG)","Lesiones o enfermedades graves irreparables (Incapacidad permanente parcial o invalidez)", IF(W40="Mortal o Catastrófico (M)","Muerte (S)",""))))</f>
        <v/>
      </c>
      <c r="Y40" s="21" t="str">
        <f>IF(W40="Leve (L)",10,IF(W40="Grave (G)",25,IF(W40="Muy grave (MG)",60, IF(W40="Mortal o Catastrófico (M)",100,""))))</f>
        <v/>
      </c>
      <c r="Z40" s="22" t="str">
        <f>IF(U40="","",(U40*Y40))</f>
        <v/>
      </c>
      <c r="AA40" s="22" t="str">
        <f>IF(Z40&gt;=600,"I",IF(Z40&gt;120,"II",IF(Z40&gt;=40,"III",IF(Z40&lt;40,"IV",""))))</f>
        <v>I</v>
      </c>
      <c r="AB40" s="23" t="str">
        <f>IF(AA40="I","Situación crítica. Suspender actividades hasta que el riesgo esté bajo control. Intervención urgente.",IF(AA40="II","Corregir y adoptar medidas de control de inmediato",IF(AA40="III","Mejorar si es posible. Sería conveniente justificar la intervención y su rentabilidad", IF(AA40="IV","Mantener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40" s="23" t="str">
        <f>IF(AA40="I","No Aceptable. Situación crítica, corrección urgente",IF(AA40="II","No Aceptable o Aceptable con control específico. Corregir o adoptar medidas de control",IF(AA40="III","Mejorable. Mejorar el control existente", IF(AA40="IV","Aceptable. No intervenir, salvo que un análisis más preciso lo justifique",""))))</f>
        <v>No Aceptable. Situación crítica, corrección urgente</v>
      </c>
      <c r="AD40" s="19">
        <v>1</v>
      </c>
      <c r="AE40" s="36"/>
      <c r="AF40" s="19"/>
      <c r="AG40" s="19"/>
      <c r="AH40" s="19"/>
      <c r="AI40" s="19"/>
      <c r="AJ40" s="19" t="s">
        <v>105</v>
      </c>
      <c r="AK40" s="19" t="s">
        <v>105</v>
      </c>
      <c r="AL40" s="28" t="e">
        <f>VLOOKUP(I40,Acciones!$A$1:$C$46,3)</f>
        <v>#N/A</v>
      </c>
    </row>
    <row r="41" spans="1:38" ht="249.95" customHeight="1" x14ac:dyDescent="0.25">
      <c r="A41" s="84"/>
      <c r="B41" s="31"/>
      <c r="C41" s="62"/>
      <c r="D41" s="62"/>
      <c r="E41" s="62"/>
      <c r="F41" s="62"/>
      <c r="G41" s="17"/>
      <c r="H41" s="30"/>
      <c r="I41" s="23"/>
      <c r="J41" s="45"/>
      <c r="K41" s="44"/>
      <c r="L41" s="44"/>
      <c r="M41" s="44"/>
      <c r="N41" s="17"/>
      <c r="O41" s="23" t="str">
        <f>IF(N41="Baja (B)","No se ha detectado consecuencia alguna, o la eficacia del conjunto de medidas preventivas existentes es alta, o ambos. El riesgo está controlado. ",IF(N41="Media (M)","Se han detectado peligros que pueden dar lugar a consecuencias poco
significativa(s) o de menor importancia, o la eficacia del conjunto de medidas preventivas existentes es moderada, o ambos.",IF(N41="Alta (A)","Se ha(n) detectado algún(os) peligro(s) que pueden dar lugar a consecuencias significativa(s), o la eficacia del conjunto de medidas preventivas existentes es baja, o ambos.",IF(N41="Muy Alta (MA)","Se ha(n) detectado peligro(s) que determina(n) como posible la generación de incidentes o consecuencias muy significativas, o la eficacia del conjunto de medidas preventivas existentes respecto al riesgo es nula o no existe, o ambos",""))))</f>
        <v/>
      </c>
      <c r="P41" s="19" t="str">
        <f>IF(N41="Baja (B)",1,IF(N41="Media (M)",2,IF(N41="Alta (A)",6,IF(N41="Muy Alta (MA)",10,""))))</f>
        <v/>
      </c>
      <c r="Q41" s="17"/>
      <c r="R41" s="23" t="str">
        <f>IF(Q41="Esporádica (EE)","La situación de exposición se presenta de manera eventual.",IF(Q41="Ocasional (EO)","La situación de exposición se presenta alguna vez durante la jornada laboral y por un periodo de tiempo corto.",IF(Q41="Frecuente (EF)","La situación de exposición se presenta varias veces durante la jornada laboral por tiempos cortos.",IF(Q41="Continua (EC)","La situación de exposición se presenta sin interrupción o varias veces con tiempo prolongado durante la jornada laboral.",""))))</f>
        <v/>
      </c>
      <c r="S41" s="19" t="str">
        <f>IF(Q41="Esporádica (EE)",1,IF(Q41="Ocasional (EO)",2,IF(Q41="Frecuente (EF)",3,IF(Q41="Continua (EC)",4,""))))</f>
        <v/>
      </c>
      <c r="T41" s="19" t="str">
        <f>IF(U41="","",IF(U41&lt;=4,"Bajo (B)",IF(U41&lt;=8,"Medio (M)",IF(U41&lt;=20,"Alto (A)",IF(U41&gt;20,"Muy Alto (MA)","")))))</f>
        <v/>
      </c>
      <c r="U41" s="20" t="str">
        <f>+IF(OR(P41="",S41=""),"",P41*S41)</f>
        <v/>
      </c>
      <c r="V41" s="23" t="str">
        <f>IF(T41="Bajo (B)","Situación mejorable con exposición ocasional o esporádica, o situación sin anomalía destacable con cualquier nivel de exposición. No es esperable que se materialice el riesgo, aunque puede ser concebible.",IF(T41="Medio (M)","Situación deficiente con exposición esporádica, o bien situación mejorable con exposición continuada o frecuente. Es posible que suceda el daño alguna vez.",IF(T41="Alto (A)","Situación deficiente con exposición frecuente u ocasional, o bien situación muy deficiente con exposición ocasional o esporádica. La materialización del Riesgo es posible que suceda varias veces en la vida laboral",IF(T41="Muy Alto (MA)","Situación deficiente con exposición continua, o muy deficiente con exposición frecuente. Normalmente la materialización del riesgo ocurre con frecuencia.",""))))</f>
        <v/>
      </c>
      <c r="W41" s="17"/>
      <c r="X41" s="23" t="str">
        <f>IF(W41="Leve (L)","Lesiones o enfermedades que no requieren incapacidad",IF(W41="Grave (G)","Lesiones o enfermedades con incapacidad laboral temporal (ILT)",IF(W41="Muy grave (MG)","Lesiones o enfermedades graves irreparables (Incapacidad permanente parcial o invalidez)", IF(W41="Mortal o Catastrófico (M)","Muerte (S)",""))))</f>
        <v/>
      </c>
      <c r="Y41" s="21" t="str">
        <f>IF(W41="Leve (L)",10,IF(W41="Grave (G)",25,IF(W41="Muy grave (MG)",60, IF(W41="Mortal o Catastrófico (M)",100,""))))</f>
        <v/>
      </c>
      <c r="Z41" s="22" t="str">
        <f>IF(U41="","",(U41*Y41))</f>
        <v/>
      </c>
      <c r="AA41" s="22" t="str">
        <f>IF(Z41&gt;=600,"I",IF(Z41&gt;120,"II",IF(Z41&gt;=40,"III",IF(Z41&lt;40,"IV",""))))</f>
        <v>I</v>
      </c>
      <c r="AB41" s="23" t="str">
        <f>IF(AA41="I","Situación crítica. Suspender actividades hasta que el riesgo esté bajo control. Intervención urgente.",IF(AA41="II","Corregir y adoptar medidas de control de inmediato",IF(AA41="III","Mejorar si es posible. Sería conveniente justificar la intervención y su rentabilidad", IF(AA41="IV","Mantener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41" s="23" t="str">
        <f>IF(AA41="I","No Aceptable. Situación crítica, corrección urgente",IF(AA41="II","No Aceptable o Aceptable con control específico. Corregir o adoptar medidas de control",IF(AA41="III","Mejorable. Mejorar el control existente", IF(AA41="IV","Aceptable. No intervenir, salvo que un análisis más preciso lo justifique",""))))</f>
        <v>No Aceptable. Situación crítica, corrección urgente</v>
      </c>
      <c r="AD41" s="19">
        <v>1</v>
      </c>
      <c r="AE41" s="23"/>
      <c r="AF41" s="23"/>
      <c r="AG41" s="19"/>
      <c r="AH41" s="19"/>
      <c r="AI41" s="19" t="s">
        <v>105</v>
      </c>
      <c r="AJ41" s="19" t="s">
        <v>105</v>
      </c>
      <c r="AK41" s="19" t="s">
        <v>105</v>
      </c>
      <c r="AL41" s="28" t="e">
        <f>VLOOKUP(I41,Acciones!$A$1:$C$46,3)</f>
        <v>#N/A</v>
      </c>
    </row>
    <row r="42" spans="1:38" ht="249.95" customHeight="1" x14ac:dyDescent="0.25">
      <c r="A42" s="84"/>
      <c r="B42" s="31"/>
      <c r="C42" s="62"/>
      <c r="D42" s="62"/>
      <c r="E42" s="62"/>
      <c r="F42" s="62"/>
      <c r="G42" s="17"/>
      <c r="H42" s="30"/>
      <c r="I42" s="23"/>
      <c r="J42" s="28"/>
      <c r="K42" s="44"/>
      <c r="L42" s="44"/>
      <c r="M42" s="44"/>
      <c r="N42" s="17"/>
      <c r="O42" s="23" t="str">
        <f t="shared" ref="O42:O43" si="41">IF(N42="Baja (B)","No se ha detectado consecuencia alguna, o la eficacia del conjunto de medidas preventivas existentes es alta, o ambos. El riesgo está controlado. ",IF(N42="Media (M)","Se han detectado peligros que pueden dar lugar a consecuencias poco
significativa(s) o de menor importancia, o la eficacia del conjunto de medidas preventivas existentes es moderada, o ambos.",IF(N42="Alta (A)","Se ha(n) detectado algún(os) peligro(s) que pueden dar lugar a consecuencias significativa(s), o la eficacia del conjunto de medidas preventivas existentes es baja, o ambos.",IF(N42="Muy Alta (MA)","Se ha(n) detectado peligro(s) que determina(n) como posible la generación de incidentes o consecuencias muy significativas, o la eficacia del conjunto de medidas preventivas existentes respecto al riesgo es nula o no existe, o ambos",""))))</f>
        <v/>
      </c>
      <c r="P42" s="19" t="str">
        <f t="shared" ref="P42:P43" si="42">IF(N42="Baja (B)",1,IF(N42="Media (M)",2,IF(N42="Alta (A)",6,IF(N42="Muy Alta (MA)",10,""))))</f>
        <v/>
      </c>
      <c r="Q42" s="17"/>
      <c r="R42" s="23" t="str">
        <f t="shared" ref="R42:R43" si="43">IF(Q42="Esporádica (EE)","La situación de exposición se presenta de manera eventual.",IF(Q42="Ocasional (EO)","La situación de exposición se presenta alguna vez durante la jornada laboral y por un periodo de tiempo corto.",IF(Q42="Frecuente (EF)","La situación de exposición se presenta varias veces durante la jornada laboral por tiempos cortos.",IF(Q42="Continua (EC)","La situación de exposición se presenta sin interrupción o varias veces con tiempo prolongado durante la jornada laboral.",""))))</f>
        <v/>
      </c>
      <c r="S42" s="19" t="str">
        <f t="shared" ref="S42:S43" si="44">IF(Q42="Esporádica (EE)",1,IF(Q42="Ocasional (EO)",2,IF(Q42="Frecuente (EF)",3,IF(Q42="Continua (EC)",4,""))))</f>
        <v/>
      </c>
      <c r="T42" s="19" t="str">
        <f t="shared" ref="T42:T43" si="45">IF(U42="","",IF(U42&lt;=4,"Bajo (B)",IF(U42&lt;=8,"Medio (M)",IF(U42&lt;=20,"Alto (A)",IF(U42&gt;20,"Muy Alto (MA)","")))))</f>
        <v/>
      </c>
      <c r="U42" s="20" t="str">
        <f t="shared" ref="U42:U43" si="46">+IF(OR(P42="",S42=""),"",P42*S42)</f>
        <v/>
      </c>
      <c r="V42" s="23" t="str">
        <f t="shared" ref="V42:V43" si="47">IF(T42="Bajo (B)","Situación mejorable con exposición ocasional o esporádica, o situación sin anomalía destacable con cualquier nivel de exposición. No es esperable que se materialice el riesgo, aunque puede ser concebible.",IF(T42="Medio (M)","Situación deficiente con exposición esporádica, o bien situación mejorable con exposición continuada o frecuente. Es posible que suceda el daño alguna vez.",IF(T42="Alto (A)","Situación deficiente con exposición frecuente u ocasional, o bien situación muy deficiente con exposición ocasional o esporádica. La materialización del Riesgo es posible que suceda varias veces en la vida laboral",IF(T42="Muy Alto (MA)","Situación deficiente con exposición continua, o muy deficiente con exposición frecuente. Normalmente la materialización del riesgo ocurre con frecuencia.",""))))</f>
        <v/>
      </c>
      <c r="W42" s="17"/>
      <c r="X42" s="23" t="str">
        <f t="shared" ref="X42:X43" si="48">IF(W42="Leve (L)","Lesiones o enfermedades que no requieren incapacidad",IF(W42="Grave (G)","Lesiones o enfermedades con incapacidad laboral temporal (ILT)",IF(W42="Muy grave (MG)","Lesiones o enfermedades graves irreparables (Incapacidad permanente parcial o invalidez)", IF(W42="Mortal o Catastrófico (M)","Muerte (S)",""))))</f>
        <v/>
      </c>
      <c r="Y42" s="21" t="str">
        <f t="shared" ref="Y42:Y43" si="49">IF(W42="Leve (L)",10,IF(W42="Grave (G)",25,IF(W42="Muy grave (MG)",60, IF(W42="Mortal o Catastrófico (M)",100,""))))</f>
        <v/>
      </c>
      <c r="Z42" s="22" t="str">
        <f t="shared" ref="Z42:Z43" si="50">IF(U42="","",(U42*Y42))</f>
        <v/>
      </c>
      <c r="AA42" s="22" t="str">
        <f t="shared" ref="AA42:AA43" si="51">IF(Z42&gt;=600,"I",IF(Z42&gt;120,"II",IF(Z42&gt;=40,"III",IF(Z42&lt;40,"IV",""))))</f>
        <v>I</v>
      </c>
      <c r="AB42" s="23" t="str">
        <f t="shared" ref="AB42:AB43" si="52">IF(AA42="I","Situación crítica. Suspender actividades hasta que el riesgo esté bajo control. Intervención urgente.",IF(AA42="II","Corregir y adoptar medidas de control de inmediato",IF(AA42="III","Mejorar si es posible. Sería conveniente justificar la intervención y su rentabilidad", IF(AA42="IV","Mantener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42" s="23" t="str">
        <f t="shared" ref="AC42:AC43" si="53">IF(AA42="I","No Aceptable. Situación crítica, corrección urgente",IF(AA42="II","No Aceptable o Aceptable con control específico. Corregir o adoptar medidas de control",IF(AA42="III","Mejorable. Mejorar el control existente", IF(AA42="IV","Aceptable. No intervenir, salvo que un análisis más preciso lo justifique",""))))</f>
        <v>No Aceptable. Situación crítica, corrección urgente</v>
      </c>
      <c r="AD42" s="19">
        <v>1</v>
      </c>
      <c r="AE42" s="17"/>
      <c r="AF42" s="23"/>
      <c r="AG42" s="19"/>
      <c r="AH42" s="19"/>
      <c r="AI42" s="19"/>
      <c r="AJ42" s="19" t="s">
        <v>105</v>
      </c>
      <c r="AK42" s="19"/>
      <c r="AL42" s="28" t="e">
        <f>VLOOKUP(I42,Acciones!$A$1:$C$46,3)</f>
        <v>#N/A</v>
      </c>
    </row>
    <row r="43" spans="1:38" ht="249.95" customHeight="1" x14ac:dyDescent="0.25">
      <c r="A43" s="84"/>
      <c r="B43" s="31"/>
      <c r="C43" s="62"/>
      <c r="D43" s="62"/>
      <c r="E43" s="62"/>
      <c r="F43" s="62"/>
      <c r="G43" s="17"/>
      <c r="H43" s="30"/>
      <c r="I43" s="23"/>
      <c r="J43" s="28"/>
      <c r="K43" s="44"/>
      <c r="L43" s="44"/>
      <c r="M43" s="44"/>
      <c r="N43" s="17"/>
      <c r="O43" s="23" t="str">
        <f t="shared" si="41"/>
        <v/>
      </c>
      <c r="P43" s="19" t="str">
        <f t="shared" si="42"/>
        <v/>
      </c>
      <c r="Q43" s="17"/>
      <c r="R43" s="23" t="str">
        <f t="shared" si="43"/>
        <v/>
      </c>
      <c r="S43" s="19" t="str">
        <f t="shared" si="44"/>
        <v/>
      </c>
      <c r="T43" s="19" t="str">
        <f t="shared" si="45"/>
        <v/>
      </c>
      <c r="U43" s="20" t="str">
        <f t="shared" si="46"/>
        <v/>
      </c>
      <c r="V43" s="23" t="str">
        <f t="shared" si="47"/>
        <v/>
      </c>
      <c r="W43" s="17"/>
      <c r="X43" s="23" t="str">
        <f t="shared" si="48"/>
        <v/>
      </c>
      <c r="Y43" s="21" t="str">
        <f t="shared" si="49"/>
        <v/>
      </c>
      <c r="Z43" s="22" t="str">
        <f t="shared" si="50"/>
        <v/>
      </c>
      <c r="AA43" s="22" t="str">
        <f t="shared" si="51"/>
        <v>I</v>
      </c>
      <c r="AB43" s="23" t="str">
        <f t="shared" si="52"/>
        <v>Situación crítica. Suspender actividades hasta que el riesgo esté bajo control. Intervención urgente.</v>
      </c>
      <c r="AC43" s="23" t="str">
        <f t="shared" si="53"/>
        <v>No Aceptable. Situación crítica, corrección urgente</v>
      </c>
      <c r="AD43" s="19">
        <v>1</v>
      </c>
      <c r="AE43" s="17"/>
      <c r="AF43" s="23"/>
      <c r="AG43" s="19"/>
      <c r="AH43" s="19"/>
      <c r="AI43" s="19"/>
      <c r="AJ43" s="19" t="s">
        <v>105</v>
      </c>
      <c r="AK43" s="19"/>
      <c r="AL43" s="28" t="e">
        <f>VLOOKUP(I43,Acciones!$A$1:$C$46,3)</f>
        <v>#N/A</v>
      </c>
    </row>
    <row r="44" spans="1:38" ht="249.95" customHeight="1" x14ac:dyDescent="0.25">
      <c r="A44" s="84"/>
      <c r="B44" s="31"/>
      <c r="C44" s="62"/>
      <c r="D44" s="62"/>
      <c r="E44" s="62"/>
      <c r="F44" s="62"/>
      <c r="G44" s="17"/>
      <c r="H44" s="16"/>
      <c r="I44" s="23"/>
      <c r="J44" s="46"/>
      <c r="K44" s="44"/>
      <c r="L44" s="44"/>
      <c r="M44" s="44"/>
      <c r="N44" s="17"/>
      <c r="O44" s="23" t="str">
        <f t="shared" ref="O44:O46" si="54">IF(N44="Baja (B)","No se ha detectado consecuencia alguna, o la eficacia del conjunto de medidas preventivas existentes es alta, o ambos. El riesgo está controlado. ",IF(N44="Media (M)","Se han detectado peligros que pueden dar lugar a consecuencias poco
significativa(s) o de menor importancia, o la eficacia del conjunto de medidas preventivas existentes es moderada, o ambos.",IF(N44="Alta (A)","Se ha(n) detectado algún(os) peligro(s) que pueden dar lugar a consecuencias significativa(s), o la eficacia del conjunto de medidas preventivas existentes es baja, o ambos.",IF(N44="Muy Alta (MA)","Se ha(n) detectado peligro(s) que determina(n) como posible la generación de incidentes o consecuencias muy significativas, o la eficacia del conjunto de medidas preventivas existentes respecto al riesgo es nula o no existe, o ambos",""))))</f>
        <v/>
      </c>
      <c r="P44" s="19" t="str">
        <f t="shared" ref="P44:P56" si="55">IF(N44="Baja (B)",1,IF(N44="Media (M)",2,IF(N44="Alta (A)",6,IF(N44="Muy Alta (MA)",10,""))))</f>
        <v/>
      </c>
      <c r="Q44" s="17"/>
      <c r="R44" s="23" t="str">
        <f t="shared" ref="R44:R56" si="56">IF(Q44="Esporádica (EE)","La situación de exposición se presenta de manera eventual.",IF(Q44="Ocasional (EO)","La situación de exposición se presenta alguna vez durante la jornada laboral y por un periodo de tiempo corto.",IF(Q44="Frecuente (EF)","La situación de exposición se presenta varias veces durante la jornada laboral por tiempos cortos.",IF(Q44="Continua (EC)","La situación de exposición se presenta sin interrupción o varias veces con tiempo prolongado durante la jornada laboral.",""))))</f>
        <v/>
      </c>
      <c r="S44" s="19" t="str">
        <f t="shared" ref="S44:S56" si="57">IF(Q44="Esporádica (EE)",1,IF(Q44="Ocasional (EO)",2,IF(Q44="Frecuente (EF)",3,IF(Q44="Continua (EC)",4,""))))</f>
        <v/>
      </c>
      <c r="T44" s="19" t="str">
        <f t="shared" ref="T44:T56" si="58">IF(U44="","",IF(U44&lt;=4,"Bajo (B)",IF(U44&lt;=8,"Medio (M)",IF(U44&lt;=20,"Alto (A)",IF(U44&gt;20,"Muy Alto (MA)","")))))</f>
        <v/>
      </c>
      <c r="U44" s="20" t="str">
        <f t="shared" ref="U44:U56" si="59">+IF(OR(P44="",S44=""),"",P44*S44)</f>
        <v/>
      </c>
      <c r="V44" s="23" t="str">
        <f t="shared" ref="V44:V56" si="60">IF(T44="Bajo (B)","Situación mejorable con exposición ocasional o esporádica, o situación sin anomalía destacable con cualquier nivel de exposición. No es esperable que se materialice el riesgo, aunque puede ser concebible.",IF(T44="Medio (M)","Situación deficiente con exposición esporádica, o bien situación mejorable con exposición continuada o frecuente. Es posible que suceda el daño alguna vez.",IF(T44="Alto (A)","Situación deficiente con exposición frecuente u ocasional, o bien situación muy deficiente con exposición ocasional o esporádica. La materialización del Riesgo es posible que suceda varias veces en la vida laboral",IF(T44="Muy Alto (MA)","Situación deficiente con exposición continua, o muy deficiente con exposición frecuente. Normalmente la materialización del riesgo ocurre con frecuencia.",""))))</f>
        <v/>
      </c>
      <c r="W44" s="17"/>
      <c r="X44" s="23" t="str">
        <f t="shared" ref="X44:X56" si="61">IF(W44="Leve (L)","Lesiones o enfermedades que no requieren incapacidad",IF(W44="Grave (G)","Lesiones o enfermedades con incapacidad laboral temporal (ILT)",IF(W44="Muy grave (MG)","Lesiones o enfermedades graves irreparables (Incapacidad permanente parcial o invalidez)", IF(W44="Mortal o Catastrófico (M)","Muerte (S)",""))))</f>
        <v/>
      </c>
      <c r="Y44" s="21" t="str">
        <f t="shared" ref="Y44:Y56" si="62">IF(W44="Leve (L)",10,IF(W44="Grave (G)",25,IF(W44="Muy grave (MG)",60, IF(W44="Mortal o Catastrófico (M)",100,""))))</f>
        <v/>
      </c>
      <c r="Z44" s="22" t="str">
        <f t="shared" ref="Z44:Z56" si="63">IF(U44="","",(U44*Y44))</f>
        <v/>
      </c>
      <c r="AA44" s="22" t="str">
        <f t="shared" ref="AA44:AA56" si="64">IF(Z44&gt;=600,"I",IF(Z44&gt;120,"II",IF(Z44&gt;=40,"III",IF(Z44&lt;40,"IV",""))))</f>
        <v>I</v>
      </c>
      <c r="AB44" s="23" t="str">
        <f t="shared" ref="AB44:AB56" si="65">IF(AA44="I","Situación crítica. Suspender actividades hasta que el riesgo esté bajo control. Intervención urgente.",IF(AA44="II","Corregir y adoptar medidas de control de inmediato",IF(AA44="III","Mejorar si es posible. Sería conveniente justificar la intervención y su rentabilidad", IF(AA44="IV","Mantener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44" s="23" t="str">
        <f t="shared" ref="AC44:AC56" si="66">IF(AA44="I","No Aceptable. Situación crítica, corrección urgente",IF(AA44="II","No Aceptable o Aceptable con control específico. Corregir o adoptar medidas de control",IF(AA44="III","Mejorable. Mejorar el control existente", IF(AA44="IV","Aceptable. No intervenir, salvo que un análisis más preciso lo justifique",""))))</f>
        <v>No Aceptable. Situación crítica, corrección urgente</v>
      </c>
      <c r="AD44" s="19">
        <v>1</v>
      </c>
      <c r="AE44" s="19"/>
      <c r="AF44" s="23"/>
      <c r="AG44" s="19"/>
      <c r="AH44" s="19"/>
      <c r="AI44" s="19"/>
      <c r="AJ44" s="19" t="s">
        <v>105</v>
      </c>
      <c r="AK44" s="19"/>
      <c r="AL44" s="28" t="e">
        <f>VLOOKUP(I44,Acciones!$A$1:$C$46,3)</f>
        <v>#N/A</v>
      </c>
    </row>
    <row r="45" spans="1:38" ht="249.95" customHeight="1" x14ac:dyDescent="0.25">
      <c r="A45" s="84"/>
      <c r="B45" s="31"/>
      <c r="C45" s="62"/>
      <c r="D45" s="62"/>
      <c r="E45" s="62"/>
      <c r="F45" s="62"/>
      <c r="G45" s="17"/>
      <c r="H45" s="30"/>
      <c r="I45" s="23"/>
      <c r="J45" s="47"/>
      <c r="K45" s="86"/>
      <c r="L45" s="44"/>
      <c r="M45" s="44"/>
      <c r="N45" s="17"/>
      <c r="O45" s="23" t="str">
        <f t="shared" si="54"/>
        <v/>
      </c>
      <c r="P45" s="19" t="str">
        <f t="shared" si="55"/>
        <v/>
      </c>
      <c r="Q45" s="17"/>
      <c r="R45" s="23" t="str">
        <f t="shared" si="56"/>
        <v/>
      </c>
      <c r="S45" s="19" t="str">
        <f t="shared" si="57"/>
        <v/>
      </c>
      <c r="T45" s="19" t="str">
        <f t="shared" si="58"/>
        <v/>
      </c>
      <c r="U45" s="20" t="str">
        <f t="shared" si="59"/>
        <v/>
      </c>
      <c r="V45" s="23" t="str">
        <f t="shared" si="60"/>
        <v/>
      </c>
      <c r="W45" s="17"/>
      <c r="X45" s="23" t="str">
        <f t="shared" si="61"/>
        <v/>
      </c>
      <c r="Y45" s="21" t="str">
        <f t="shared" si="62"/>
        <v/>
      </c>
      <c r="Z45" s="22" t="str">
        <f t="shared" si="63"/>
        <v/>
      </c>
      <c r="AA45" s="22" t="str">
        <f t="shared" si="64"/>
        <v>I</v>
      </c>
      <c r="AB45" s="23" t="str">
        <f t="shared" si="65"/>
        <v>Situación crítica. Suspender actividades hasta que el riesgo esté bajo control. Intervención urgente.</v>
      </c>
      <c r="AC45" s="23" t="str">
        <f t="shared" si="66"/>
        <v>No Aceptable. Situación crítica, corrección urgente</v>
      </c>
      <c r="AD45" s="19">
        <v>1</v>
      </c>
      <c r="AE45" s="36"/>
      <c r="AF45" s="19"/>
      <c r="AG45" s="19"/>
      <c r="AH45" s="19"/>
      <c r="AI45" s="19"/>
      <c r="AJ45" s="19" t="s">
        <v>105</v>
      </c>
      <c r="AK45" s="19" t="s">
        <v>105</v>
      </c>
      <c r="AL45" s="28" t="e">
        <f>VLOOKUP(I45,Acciones!$A$1:$C$46,3)</f>
        <v>#N/A</v>
      </c>
    </row>
    <row r="46" spans="1:38" ht="249.95" customHeight="1" x14ac:dyDescent="0.25">
      <c r="A46" s="84"/>
      <c r="B46" s="31"/>
      <c r="C46" s="62"/>
      <c r="D46" s="62"/>
      <c r="E46" s="62"/>
      <c r="F46" s="62"/>
      <c r="G46" s="17"/>
      <c r="H46" s="16"/>
      <c r="I46" s="23"/>
      <c r="J46" s="45"/>
      <c r="K46" s="44"/>
      <c r="L46" s="44"/>
      <c r="M46" s="44"/>
      <c r="N46" s="17"/>
      <c r="O46" s="23" t="str">
        <f t="shared" si="54"/>
        <v/>
      </c>
      <c r="P46" s="19" t="str">
        <f t="shared" si="55"/>
        <v/>
      </c>
      <c r="Q46" s="17"/>
      <c r="R46" s="23" t="str">
        <f t="shared" si="56"/>
        <v/>
      </c>
      <c r="S46" s="19" t="str">
        <f t="shared" si="57"/>
        <v/>
      </c>
      <c r="T46" s="19" t="str">
        <f t="shared" si="58"/>
        <v/>
      </c>
      <c r="U46" s="20" t="str">
        <f t="shared" si="59"/>
        <v/>
      </c>
      <c r="V46" s="23" t="str">
        <f t="shared" si="60"/>
        <v/>
      </c>
      <c r="W46" s="17"/>
      <c r="X46" s="23" t="str">
        <f t="shared" si="61"/>
        <v/>
      </c>
      <c r="Y46" s="21" t="str">
        <f t="shared" si="62"/>
        <v/>
      </c>
      <c r="Z46" s="22" t="str">
        <f t="shared" si="63"/>
        <v/>
      </c>
      <c r="AA46" s="22" t="str">
        <f t="shared" si="64"/>
        <v>I</v>
      </c>
      <c r="AB46" s="23" t="str">
        <f t="shared" si="65"/>
        <v>Situación crítica. Suspender actividades hasta que el riesgo esté bajo control. Intervención urgente.</v>
      </c>
      <c r="AC46" s="23" t="str">
        <f t="shared" si="66"/>
        <v>No Aceptable. Situación crítica, corrección urgente</v>
      </c>
      <c r="AD46" s="19">
        <v>1</v>
      </c>
      <c r="AE46" s="23"/>
      <c r="AF46" s="23"/>
      <c r="AG46" s="19"/>
      <c r="AH46" s="19"/>
      <c r="AI46" s="19" t="s">
        <v>105</v>
      </c>
      <c r="AJ46" s="19" t="s">
        <v>105</v>
      </c>
      <c r="AK46" s="19" t="s">
        <v>105</v>
      </c>
      <c r="AL46" s="28" t="e">
        <f>VLOOKUP(I46,Acciones!$A$1:$C$46,3)</f>
        <v>#N/A</v>
      </c>
    </row>
    <row r="47" spans="1:38" ht="249.95" customHeight="1" x14ac:dyDescent="0.25">
      <c r="A47" s="84"/>
      <c r="B47" s="31"/>
      <c r="C47" s="62"/>
      <c r="D47" s="62"/>
      <c r="E47" s="62"/>
      <c r="F47" s="62"/>
      <c r="G47" s="17"/>
      <c r="H47" s="30"/>
      <c r="I47" s="23"/>
      <c r="J47" s="28"/>
      <c r="K47" s="44"/>
      <c r="L47" s="44"/>
      <c r="M47" s="61"/>
      <c r="N47" s="17"/>
      <c r="O47" s="23" t="str">
        <f>IF(N47="Baja (B)","No se ha detectado consecuencia alguna, o la eficacia del conjunto de medidas preventivas existentes es alta, o ambos. El riesgo está controlado. ",IF(N47="Media (M)","Se han detectado peligros que pueden dar lugar a consecuencias poco significativa(s) o de menor importancia, o la eficacia del conjunto de medidas preventivas existentes es moderada, o ambos.",IF(N47="Alta (A)","Se ha(n) detectado algún(os) peligro(s) que pueden dar lugar a consecuencias significativa(s), o la eficacia del conjunto de medidas preventivas existentes es baja, o ambos.",IF(N47="Muy Alta (MA)","Se ha(n) detectado peligro(s) que determina(n) como posible la generación de incidentes o consecuencias muy significativas, o la eficacia del conjunto de medidas preventivas existentes respecto al riesgo es nula o no existe, o ambos",""))))</f>
        <v/>
      </c>
      <c r="P47" s="19" t="str">
        <f t="shared" si="55"/>
        <v/>
      </c>
      <c r="Q47" s="17"/>
      <c r="R47" s="23" t="str">
        <f t="shared" si="56"/>
        <v/>
      </c>
      <c r="S47" s="19" t="str">
        <f t="shared" si="57"/>
        <v/>
      </c>
      <c r="T47" s="19" t="str">
        <f t="shared" si="58"/>
        <v/>
      </c>
      <c r="U47" s="20" t="str">
        <f t="shared" si="59"/>
        <v/>
      </c>
      <c r="V47" s="23" t="str">
        <f t="shared" si="60"/>
        <v/>
      </c>
      <c r="W47" s="17"/>
      <c r="X47" s="23" t="str">
        <f t="shared" si="61"/>
        <v/>
      </c>
      <c r="Y47" s="21" t="str">
        <f t="shared" si="62"/>
        <v/>
      </c>
      <c r="Z47" s="22" t="str">
        <f t="shared" si="63"/>
        <v/>
      </c>
      <c r="AA47" s="22" t="str">
        <f t="shared" si="64"/>
        <v>I</v>
      </c>
      <c r="AB47" s="23" t="str">
        <f t="shared" si="65"/>
        <v>Situación crítica. Suspender actividades hasta que el riesgo esté bajo control. Intervención urgente.</v>
      </c>
      <c r="AC47" s="23" t="str">
        <f t="shared" si="66"/>
        <v>No Aceptable. Situación crítica, corrección urgente</v>
      </c>
      <c r="AD47" s="19">
        <v>1</v>
      </c>
      <c r="AE47" s="17"/>
      <c r="AF47" s="23"/>
      <c r="AG47" s="19"/>
      <c r="AH47" s="19"/>
      <c r="AI47" s="19"/>
      <c r="AJ47" s="19" t="s">
        <v>105</v>
      </c>
      <c r="AK47" s="19" t="s">
        <v>105</v>
      </c>
      <c r="AL47" s="28" t="e">
        <f>VLOOKUP(I47,Acciones!$A$1:$C$46,3)</f>
        <v>#N/A</v>
      </c>
    </row>
    <row r="48" spans="1:38" ht="249.95" customHeight="1" x14ac:dyDescent="0.25">
      <c r="A48" s="84"/>
      <c r="B48" s="31"/>
      <c r="C48" s="62"/>
      <c r="D48" s="62"/>
      <c r="E48" s="62"/>
      <c r="F48" s="62"/>
      <c r="G48" s="17"/>
      <c r="H48" s="16"/>
      <c r="I48" s="23"/>
      <c r="J48" s="28"/>
      <c r="K48" s="44"/>
      <c r="L48" s="44"/>
      <c r="M48" s="44"/>
      <c r="N48" s="17"/>
      <c r="O48" s="23" t="str">
        <f t="shared" ref="O48:O55" si="67">IF(N48="Baja (B)","No se ha detectado consecuencia alguna, o la eficacia del conjunto de medidas preventivas existentes es alta, o ambos. El riesgo está controlado. ",IF(N48="Media (M)","Se han detectado peligros que pueden dar lugar a consecuencias poco
significativa(s) o de menor importancia, o la eficacia del conjunto de medidas preventivas existentes es moderada, o ambos.",IF(N48="Alta (A)","Se ha(n) detectado algún(os) peligro(s) que pueden dar lugar a consecuencias significativa(s), o la eficacia del conjunto de medidas preventivas existentes es baja, o ambos.",IF(N48="Muy Alta (MA)","Se ha(n) detectado peligro(s) que determina(n) como posible la generación de incidentes o consecuencias muy significativas, o la eficacia del conjunto de medidas preventivas existentes respecto al riesgo es nula o no existe, o ambos",""))))</f>
        <v/>
      </c>
      <c r="P48" s="19" t="str">
        <f t="shared" si="55"/>
        <v/>
      </c>
      <c r="Q48" s="17"/>
      <c r="R48" s="23" t="str">
        <f t="shared" si="56"/>
        <v/>
      </c>
      <c r="S48" s="19" t="str">
        <f t="shared" si="57"/>
        <v/>
      </c>
      <c r="T48" s="19" t="str">
        <f t="shared" si="58"/>
        <v/>
      </c>
      <c r="U48" s="20" t="str">
        <f t="shared" si="59"/>
        <v/>
      </c>
      <c r="V48" s="23" t="str">
        <f t="shared" si="60"/>
        <v/>
      </c>
      <c r="W48" s="17"/>
      <c r="X48" s="23" t="str">
        <f t="shared" si="61"/>
        <v/>
      </c>
      <c r="Y48" s="21" t="str">
        <f t="shared" si="62"/>
        <v/>
      </c>
      <c r="Z48" s="22" t="str">
        <f t="shared" si="63"/>
        <v/>
      </c>
      <c r="AA48" s="22" t="str">
        <f t="shared" si="64"/>
        <v>I</v>
      </c>
      <c r="AB48" s="23" t="str">
        <f t="shared" si="65"/>
        <v>Situación crítica. Suspender actividades hasta que el riesgo esté bajo control. Intervención urgente.</v>
      </c>
      <c r="AC48" s="23" t="str">
        <f t="shared" si="66"/>
        <v>No Aceptable. Situación crítica, corrección urgente</v>
      </c>
      <c r="AD48" s="19">
        <v>1</v>
      </c>
      <c r="AE48" s="23"/>
      <c r="AF48" s="23"/>
      <c r="AG48" s="19"/>
      <c r="AH48" s="19"/>
      <c r="AI48" s="19"/>
      <c r="AJ48" s="19" t="s">
        <v>105</v>
      </c>
      <c r="AK48" s="19"/>
      <c r="AL48" s="28" t="e">
        <f>VLOOKUP(I48,Acciones!$A$1:$C$46,3)</f>
        <v>#N/A</v>
      </c>
    </row>
    <row r="49" spans="1:38" ht="249.95" customHeight="1" x14ac:dyDescent="0.25">
      <c r="A49" s="85"/>
      <c r="B49" s="31"/>
      <c r="C49" s="62"/>
      <c r="D49" s="62"/>
      <c r="E49" s="62"/>
      <c r="F49" s="62"/>
      <c r="G49" s="17"/>
      <c r="H49" s="16"/>
      <c r="I49" s="23"/>
      <c r="J49" s="28"/>
      <c r="K49" s="44"/>
      <c r="L49" s="44"/>
      <c r="M49" s="44"/>
      <c r="N49" s="17"/>
      <c r="O49" s="23" t="str">
        <f t="shared" si="67"/>
        <v/>
      </c>
      <c r="P49" s="19" t="str">
        <f t="shared" si="55"/>
        <v/>
      </c>
      <c r="Q49" s="17"/>
      <c r="R49" s="23" t="str">
        <f t="shared" si="56"/>
        <v/>
      </c>
      <c r="S49" s="19" t="str">
        <f t="shared" si="57"/>
        <v/>
      </c>
      <c r="T49" s="19" t="str">
        <f t="shared" si="58"/>
        <v/>
      </c>
      <c r="U49" s="20" t="str">
        <f t="shared" si="59"/>
        <v/>
      </c>
      <c r="V49" s="23" t="str">
        <f t="shared" si="60"/>
        <v/>
      </c>
      <c r="W49" s="17"/>
      <c r="X49" s="23" t="str">
        <f t="shared" si="61"/>
        <v/>
      </c>
      <c r="Y49" s="21" t="str">
        <f t="shared" si="62"/>
        <v/>
      </c>
      <c r="Z49" s="22" t="str">
        <f t="shared" si="63"/>
        <v/>
      </c>
      <c r="AA49" s="22" t="str">
        <f t="shared" si="64"/>
        <v>I</v>
      </c>
      <c r="AB49" s="23" t="str">
        <f t="shared" si="65"/>
        <v>Situación crítica. Suspender actividades hasta que el riesgo esté bajo control. Intervención urgente.</v>
      </c>
      <c r="AC49" s="23" t="str">
        <f t="shared" si="66"/>
        <v>No Aceptable. Situación crítica, corrección urgente</v>
      </c>
      <c r="AD49" s="19">
        <v>4</v>
      </c>
      <c r="AE49" s="19"/>
      <c r="AF49" s="23"/>
      <c r="AG49" s="19"/>
      <c r="AH49" s="19"/>
      <c r="AI49" s="19"/>
      <c r="AJ49" s="19" t="s">
        <v>105</v>
      </c>
      <c r="AK49" s="19"/>
      <c r="AL49" s="28" t="e">
        <f>VLOOKUP(I49,Acciones!$A$1:$C$46,3)</f>
        <v>#N/A</v>
      </c>
    </row>
    <row r="50" spans="1:38" ht="249.95" customHeight="1" x14ac:dyDescent="0.25">
      <c r="A50" s="84"/>
      <c r="B50" s="31"/>
      <c r="C50" s="62"/>
      <c r="D50" s="62"/>
      <c r="E50" s="62"/>
      <c r="F50" s="62"/>
      <c r="G50" s="17"/>
      <c r="H50" s="16"/>
      <c r="I50" s="23"/>
      <c r="J50" s="28"/>
      <c r="K50" s="44"/>
      <c r="L50" s="44"/>
      <c r="M50" s="44"/>
      <c r="N50" s="17"/>
      <c r="O50" s="23" t="str">
        <f t="shared" si="67"/>
        <v/>
      </c>
      <c r="P50" s="19" t="str">
        <f t="shared" si="55"/>
        <v/>
      </c>
      <c r="Q50" s="17"/>
      <c r="R50" s="23" t="str">
        <f t="shared" si="56"/>
        <v/>
      </c>
      <c r="S50" s="19" t="str">
        <f t="shared" si="57"/>
        <v/>
      </c>
      <c r="T50" s="19" t="str">
        <f t="shared" si="58"/>
        <v/>
      </c>
      <c r="U50" s="20" t="str">
        <f t="shared" si="59"/>
        <v/>
      </c>
      <c r="V50" s="23" t="str">
        <f t="shared" si="60"/>
        <v/>
      </c>
      <c r="W50" s="17"/>
      <c r="X50" s="23" t="str">
        <f t="shared" si="61"/>
        <v/>
      </c>
      <c r="Y50" s="21" t="str">
        <f t="shared" si="62"/>
        <v/>
      </c>
      <c r="Z50" s="22" t="str">
        <f t="shared" si="63"/>
        <v/>
      </c>
      <c r="AA50" s="22" t="str">
        <f t="shared" si="64"/>
        <v>I</v>
      </c>
      <c r="AB50" s="23" t="str">
        <f t="shared" si="65"/>
        <v>Situación crítica. Suspender actividades hasta que el riesgo esté bajo control. Intervención urgente.</v>
      </c>
      <c r="AC50" s="23" t="str">
        <f t="shared" si="66"/>
        <v>No Aceptable. Situación crítica, corrección urgente</v>
      </c>
      <c r="AD50" s="19">
        <v>1</v>
      </c>
      <c r="AE50" s="23"/>
      <c r="AF50" s="23"/>
      <c r="AG50" s="19"/>
      <c r="AH50" s="19"/>
      <c r="AI50" s="19"/>
      <c r="AJ50" s="19" t="s">
        <v>105</v>
      </c>
      <c r="AK50" s="19"/>
      <c r="AL50" s="28" t="e">
        <f>VLOOKUP(I50,Acciones!$A$1:$C$46,3)</f>
        <v>#N/A</v>
      </c>
    </row>
    <row r="51" spans="1:38" ht="249.95" customHeight="1" x14ac:dyDescent="0.25">
      <c r="A51" s="84"/>
      <c r="B51" s="31"/>
      <c r="C51" s="62"/>
      <c r="D51" s="62"/>
      <c r="E51" s="62"/>
      <c r="F51" s="62"/>
      <c r="G51" s="17"/>
      <c r="H51" s="16"/>
      <c r="I51" s="23"/>
      <c r="J51" s="28"/>
      <c r="K51" s="44"/>
      <c r="L51" s="44"/>
      <c r="M51" s="44"/>
      <c r="N51" s="17"/>
      <c r="O51" s="23" t="str">
        <f t="shared" si="67"/>
        <v/>
      </c>
      <c r="P51" s="19" t="str">
        <f t="shared" si="55"/>
        <v/>
      </c>
      <c r="Q51" s="17"/>
      <c r="R51" s="23" t="str">
        <f t="shared" si="56"/>
        <v/>
      </c>
      <c r="S51" s="19" t="str">
        <f t="shared" si="57"/>
        <v/>
      </c>
      <c r="T51" s="19" t="str">
        <f t="shared" si="58"/>
        <v/>
      </c>
      <c r="U51" s="20" t="str">
        <f t="shared" si="59"/>
        <v/>
      </c>
      <c r="V51" s="23" t="str">
        <f t="shared" si="60"/>
        <v/>
      </c>
      <c r="W51" s="17"/>
      <c r="X51" s="23" t="str">
        <f t="shared" si="61"/>
        <v/>
      </c>
      <c r="Y51" s="21" t="str">
        <f t="shared" si="62"/>
        <v/>
      </c>
      <c r="Z51" s="22" t="str">
        <f t="shared" si="63"/>
        <v/>
      </c>
      <c r="AA51" s="22" t="str">
        <f t="shared" si="64"/>
        <v>I</v>
      </c>
      <c r="AB51" s="23" t="str">
        <f t="shared" si="65"/>
        <v>Situación crítica. Suspender actividades hasta que el riesgo esté bajo control. Intervención urgente.</v>
      </c>
      <c r="AC51" s="23" t="str">
        <f t="shared" si="66"/>
        <v>No Aceptable. Situación crítica, corrección urgente</v>
      </c>
      <c r="AD51" s="19">
        <v>1</v>
      </c>
      <c r="AE51" s="17"/>
      <c r="AF51" s="23"/>
      <c r="AG51" s="19"/>
      <c r="AH51" s="19"/>
      <c r="AI51" s="19"/>
      <c r="AJ51" s="19" t="s">
        <v>105</v>
      </c>
      <c r="AK51" s="19"/>
      <c r="AL51" s="28" t="e">
        <f>VLOOKUP(I51,Acciones!$A$1:$C$46,3)</f>
        <v>#N/A</v>
      </c>
    </row>
    <row r="52" spans="1:38" ht="249.95" customHeight="1" x14ac:dyDescent="0.25">
      <c r="A52" s="84"/>
      <c r="B52" s="31"/>
      <c r="C52" s="62"/>
      <c r="D52" s="62"/>
      <c r="E52" s="62"/>
      <c r="F52" s="62"/>
      <c r="G52" s="17"/>
      <c r="H52" s="16"/>
      <c r="I52" s="23"/>
      <c r="J52" s="28"/>
      <c r="K52" s="44"/>
      <c r="L52" s="44"/>
      <c r="M52" s="44"/>
      <c r="N52" s="17"/>
      <c r="O52" s="23" t="str">
        <f t="shared" si="67"/>
        <v/>
      </c>
      <c r="P52" s="19" t="str">
        <f t="shared" si="55"/>
        <v/>
      </c>
      <c r="Q52" s="17"/>
      <c r="R52" s="23" t="str">
        <f t="shared" si="56"/>
        <v/>
      </c>
      <c r="S52" s="19" t="str">
        <f t="shared" si="57"/>
        <v/>
      </c>
      <c r="T52" s="19" t="str">
        <f t="shared" si="58"/>
        <v/>
      </c>
      <c r="U52" s="20" t="str">
        <f t="shared" si="59"/>
        <v/>
      </c>
      <c r="V52" s="23" t="str">
        <f t="shared" si="60"/>
        <v/>
      </c>
      <c r="W52" s="17"/>
      <c r="X52" s="23" t="str">
        <f t="shared" si="61"/>
        <v/>
      </c>
      <c r="Y52" s="21" t="str">
        <f t="shared" si="62"/>
        <v/>
      </c>
      <c r="Z52" s="22" t="str">
        <f t="shared" si="63"/>
        <v/>
      </c>
      <c r="AA52" s="22" t="str">
        <f t="shared" si="64"/>
        <v>I</v>
      </c>
      <c r="AB52" s="23" t="str">
        <f t="shared" si="65"/>
        <v>Situación crítica. Suspender actividades hasta que el riesgo esté bajo control. Intervención urgente.</v>
      </c>
      <c r="AC52" s="23" t="str">
        <f t="shared" si="66"/>
        <v>No Aceptable. Situación crítica, corrección urgente</v>
      </c>
      <c r="AD52" s="19">
        <v>1</v>
      </c>
      <c r="AE52" s="17"/>
      <c r="AF52" s="23"/>
      <c r="AG52" s="19"/>
      <c r="AH52" s="19"/>
      <c r="AI52" s="19"/>
      <c r="AJ52" s="19" t="s">
        <v>105</v>
      </c>
      <c r="AK52" s="19"/>
      <c r="AL52" s="28" t="e">
        <f>VLOOKUP(I52,Acciones!$A$1:$C$46,3)</f>
        <v>#N/A</v>
      </c>
    </row>
    <row r="53" spans="1:38" ht="249.95" customHeight="1" x14ac:dyDescent="0.25">
      <c r="A53" s="84"/>
      <c r="B53" s="31"/>
      <c r="C53" s="62"/>
      <c r="D53" s="62"/>
      <c r="E53" s="62"/>
      <c r="F53" s="62"/>
      <c r="G53" s="17"/>
      <c r="H53" s="16"/>
      <c r="I53" s="23"/>
      <c r="J53" s="46"/>
      <c r="K53" s="44"/>
      <c r="L53" s="44"/>
      <c r="M53" s="44"/>
      <c r="N53" s="17"/>
      <c r="O53" s="23" t="str">
        <f t="shared" si="67"/>
        <v/>
      </c>
      <c r="P53" s="19" t="str">
        <f t="shared" si="55"/>
        <v/>
      </c>
      <c r="Q53" s="17"/>
      <c r="R53" s="23" t="str">
        <f t="shared" si="56"/>
        <v/>
      </c>
      <c r="S53" s="19" t="str">
        <f t="shared" si="57"/>
        <v/>
      </c>
      <c r="T53" s="19" t="str">
        <f t="shared" si="58"/>
        <v/>
      </c>
      <c r="U53" s="20" t="str">
        <f t="shared" si="59"/>
        <v/>
      </c>
      <c r="V53" s="23" t="str">
        <f t="shared" si="60"/>
        <v/>
      </c>
      <c r="W53" s="17"/>
      <c r="X53" s="23" t="str">
        <f t="shared" si="61"/>
        <v/>
      </c>
      <c r="Y53" s="21" t="str">
        <f t="shared" si="62"/>
        <v/>
      </c>
      <c r="Z53" s="22" t="str">
        <f t="shared" si="63"/>
        <v/>
      </c>
      <c r="AA53" s="22" t="str">
        <f t="shared" si="64"/>
        <v>I</v>
      </c>
      <c r="AB53" s="23" t="str">
        <f t="shared" si="65"/>
        <v>Situación crítica. Suspender actividades hasta que el riesgo esté bajo control. Intervención urgente.</v>
      </c>
      <c r="AC53" s="23" t="str">
        <f t="shared" si="66"/>
        <v>No Aceptable. Situación crítica, corrección urgente</v>
      </c>
      <c r="AD53" s="19">
        <v>1</v>
      </c>
      <c r="AE53" s="19"/>
      <c r="AF53" s="23"/>
      <c r="AG53" s="19"/>
      <c r="AH53" s="19"/>
      <c r="AI53" s="19"/>
      <c r="AJ53" s="19" t="s">
        <v>105</v>
      </c>
      <c r="AK53" s="19"/>
      <c r="AL53" s="28" t="e">
        <f>VLOOKUP(I53,Acciones!$A$1:$C$46,3)</f>
        <v>#N/A</v>
      </c>
    </row>
    <row r="54" spans="1:38" ht="249.95" customHeight="1" x14ac:dyDescent="0.25">
      <c r="A54" s="84"/>
      <c r="B54" s="31"/>
      <c r="C54" s="62"/>
      <c r="D54" s="62"/>
      <c r="E54" s="62"/>
      <c r="F54" s="62"/>
      <c r="G54" s="17"/>
      <c r="H54" s="30"/>
      <c r="I54" s="23"/>
      <c r="J54" s="47"/>
      <c r="K54" s="86"/>
      <c r="L54" s="44"/>
      <c r="M54" s="44"/>
      <c r="N54" s="17"/>
      <c r="O54" s="23" t="str">
        <f t="shared" si="67"/>
        <v/>
      </c>
      <c r="P54" s="19" t="str">
        <f t="shared" si="55"/>
        <v/>
      </c>
      <c r="Q54" s="17"/>
      <c r="R54" s="23" t="str">
        <f t="shared" si="56"/>
        <v/>
      </c>
      <c r="S54" s="19" t="str">
        <f t="shared" si="57"/>
        <v/>
      </c>
      <c r="T54" s="19" t="str">
        <f t="shared" si="58"/>
        <v/>
      </c>
      <c r="U54" s="20" t="str">
        <f t="shared" si="59"/>
        <v/>
      </c>
      <c r="V54" s="23" t="str">
        <f t="shared" si="60"/>
        <v/>
      </c>
      <c r="W54" s="17"/>
      <c r="X54" s="23" t="str">
        <f t="shared" si="61"/>
        <v/>
      </c>
      <c r="Y54" s="21" t="str">
        <f t="shared" si="62"/>
        <v/>
      </c>
      <c r="Z54" s="22" t="str">
        <f t="shared" si="63"/>
        <v/>
      </c>
      <c r="AA54" s="22" t="str">
        <f t="shared" si="64"/>
        <v>I</v>
      </c>
      <c r="AB54" s="23" t="str">
        <f t="shared" si="65"/>
        <v>Situación crítica. Suspender actividades hasta que el riesgo esté bajo control. Intervención urgente.</v>
      </c>
      <c r="AC54" s="23" t="str">
        <f t="shared" si="66"/>
        <v>No Aceptable. Situación crítica, corrección urgente</v>
      </c>
      <c r="AD54" s="19">
        <v>1</v>
      </c>
      <c r="AE54" s="36"/>
      <c r="AF54" s="19"/>
      <c r="AG54" s="19"/>
      <c r="AH54" s="19"/>
      <c r="AI54" s="19"/>
      <c r="AJ54" s="19" t="s">
        <v>105</v>
      </c>
      <c r="AK54" s="19" t="s">
        <v>105</v>
      </c>
      <c r="AL54" s="28" t="e">
        <f>VLOOKUP(I54,Acciones!$A$1:$C$46,3)</f>
        <v>#N/A</v>
      </c>
    </row>
    <row r="55" spans="1:38" ht="249.95" customHeight="1" x14ac:dyDescent="0.25">
      <c r="A55" s="84"/>
      <c r="B55" s="31"/>
      <c r="C55" s="62"/>
      <c r="D55" s="62"/>
      <c r="E55" s="62"/>
      <c r="F55" s="62"/>
      <c r="G55" s="17"/>
      <c r="H55" s="16"/>
      <c r="I55" s="23"/>
      <c r="J55" s="45"/>
      <c r="K55" s="44"/>
      <c r="L55" s="44"/>
      <c r="M55" s="44"/>
      <c r="N55" s="17"/>
      <c r="O55" s="23" t="str">
        <f t="shared" si="67"/>
        <v/>
      </c>
      <c r="P55" s="19" t="str">
        <f t="shared" si="55"/>
        <v/>
      </c>
      <c r="Q55" s="17"/>
      <c r="R55" s="23" t="str">
        <f t="shared" si="56"/>
        <v/>
      </c>
      <c r="S55" s="19" t="str">
        <f t="shared" si="57"/>
        <v/>
      </c>
      <c r="T55" s="19" t="str">
        <f t="shared" si="58"/>
        <v/>
      </c>
      <c r="U55" s="20" t="str">
        <f t="shared" si="59"/>
        <v/>
      </c>
      <c r="V55" s="23" t="str">
        <f t="shared" si="60"/>
        <v/>
      </c>
      <c r="W55" s="17"/>
      <c r="X55" s="23" t="str">
        <f t="shared" si="61"/>
        <v/>
      </c>
      <c r="Y55" s="21" t="str">
        <f t="shared" si="62"/>
        <v/>
      </c>
      <c r="Z55" s="22" t="str">
        <f t="shared" si="63"/>
        <v/>
      </c>
      <c r="AA55" s="22" t="str">
        <f t="shared" si="64"/>
        <v>I</v>
      </c>
      <c r="AB55" s="23" t="str">
        <f t="shared" si="65"/>
        <v>Situación crítica. Suspender actividades hasta que el riesgo esté bajo control. Intervención urgente.</v>
      </c>
      <c r="AC55" s="23" t="str">
        <f t="shared" si="66"/>
        <v>No Aceptable. Situación crítica, corrección urgente</v>
      </c>
      <c r="AD55" s="19">
        <v>1</v>
      </c>
      <c r="AE55" s="23"/>
      <c r="AF55" s="23"/>
      <c r="AG55" s="19"/>
      <c r="AH55" s="19"/>
      <c r="AI55" s="19" t="s">
        <v>105</v>
      </c>
      <c r="AJ55" s="19" t="s">
        <v>105</v>
      </c>
      <c r="AK55" s="19" t="s">
        <v>105</v>
      </c>
      <c r="AL55" s="28" t="e">
        <f>VLOOKUP(I55,Acciones!$A$1:$C$46,3)</f>
        <v>#N/A</v>
      </c>
    </row>
    <row r="56" spans="1:38" ht="249.95" customHeight="1" x14ac:dyDescent="0.25">
      <c r="A56" s="84"/>
      <c r="B56" s="31"/>
      <c r="C56" s="62"/>
      <c r="D56" s="62"/>
      <c r="E56" s="62"/>
      <c r="F56" s="62"/>
      <c r="G56" s="17"/>
      <c r="H56" s="30"/>
      <c r="I56" s="23"/>
      <c r="J56" s="28"/>
      <c r="K56" s="44"/>
      <c r="L56" s="44"/>
      <c r="M56" s="61"/>
      <c r="N56" s="17"/>
      <c r="O56" s="23" t="str">
        <f>IF(N56="Baja (B)","No se ha detectado consecuencia alguna, o la eficacia del conjunto de medidas preventivas existentes es alta, o ambos. El riesgo está controlado. ",IF(N56="Media (M)","Se han detectado peligros que pueden dar lugar a consecuencias poco significativa(s) o de menor importancia, o la eficacia del conjunto de medidas preventivas existentes es moderada, o ambos.",IF(N56="Alta (A)","Se ha(n) detectado algún(os) peligro(s) que pueden dar lugar a consecuencias significativa(s), o la eficacia del conjunto de medidas preventivas existentes es baja, o ambos.",IF(N56="Muy Alta (MA)","Se ha(n) detectado peligro(s) que determina(n) como posible la generación de incidentes o consecuencias muy significativas, o la eficacia del conjunto de medidas preventivas existentes respecto al riesgo es nula o no existe, o ambos",""))))</f>
        <v/>
      </c>
      <c r="P56" s="19" t="str">
        <f t="shared" si="55"/>
        <v/>
      </c>
      <c r="Q56" s="17"/>
      <c r="R56" s="23" t="str">
        <f t="shared" si="56"/>
        <v/>
      </c>
      <c r="S56" s="19" t="str">
        <f t="shared" si="57"/>
        <v/>
      </c>
      <c r="T56" s="19" t="str">
        <f t="shared" si="58"/>
        <v/>
      </c>
      <c r="U56" s="20" t="str">
        <f t="shared" si="59"/>
        <v/>
      </c>
      <c r="V56" s="23" t="str">
        <f t="shared" si="60"/>
        <v/>
      </c>
      <c r="W56" s="17"/>
      <c r="X56" s="23" t="str">
        <f t="shared" si="61"/>
        <v/>
      </c>
      <c r="Y56" s="21" t="str">
        <f t="shared" si="62"/>
        <v/>
      </c>
      <c r="Z56" s="22" t="str">
        <f t="shared" si="63"/>
        <v/>
      </c>
      <c r="AA56" s="22" t="str">
        <f t="shared" si="64"/>
        <v>I</v>
      </c>
      <c r="AB56" s="23" t="str">
        <f t="shared" si="65"/>
        <v>Situación crítica. Suspender actividades hasta que el riesgo esté bajo control. Intervención urgente.</v>
      </c>
      <c r="AC56" s="23" t="str">
        <f t="shared" si="66"/>
        <v>No Aceptable. Situación crítica, corrección urgente</v>
      </c>
      <c r="AD56" s="19">
        <v>1</v>
      </c>
      <c r="AE56" s="17"/>
      <c r="AF56" s="23"/>
      <c r="AG56" s="19"/>
      <c r="AH56" s="19"/>
      <c r="AI56" s="19"/>
      <c r="AJ56" s="19" t="s">
        <v>105</v>
      </c>
      <c r="AK56" s="19" t="s">
        <v>105</v>
      </c>
      <c r="AL56" s="28" t="e">
        <f>VLOOKUP(I56,Acciones!$A$1:$C$46,3)</f>
        <v>#N/A</v>
      </c>
    </row>
    <row r="57" spans="1:38" ht="249.95" customHeight="1" x14ac:dyDescent="0.25">
      <c r="A57" s="84"/>
      <c r="B57" s="31"/>
      <c r="C57" s="62"/>
      <c r="D57" s="62"/>
      <c r="E57" s="62"/>
      <c r="F57" s="62"/>
      <c r="G57" s="17"/>
      <c r="H57" s="16"/>
      <c r="I57" s="23"/>
      <c r="J57" s="28"/>
      <c r="K57" s="44"/>
      <c r="L57" s="44"/>
      <c r="M57" s="44"/>
      <c r="N57" s="17"/>
      <c r="O57" s="23" t="str">
        <f t="shared" ref="O57:O64" si="68">IF(N57="Baja (B)","No se ha detectado consecuencia alguna, o la eficacia del conjunto de medidas preventivas existentes es alta, o ambos. El riesgo está controlado. ",IF(N57="Media (M)","Se han detectado peligros que pueden dar lugar a consecuencias poco
significativa(s) o de menor importancia, o la eficacia del conjunto de medidas preventivas existentes es moderada, o ambos.",IF(N57="Alta (A)","Se ha(n) detectado algún(os) peligro(s) que pueden dar lugar a consecuencias significativa(s), o la eficacia del conjunto de medidas preventivas existentes es baja, o ambos.",IF(N57="Muy Alta (MA)","Se ha(n) detectado peligro(s) que determina(n) como posible la generación de incidentes o consecuencias muy significativas, o la eficacia del conjunto de medidas preventivas existentes respecto al riesgo es nula o no existe, o ambos",""))))</f>
        <v/>
      </c>
      <c r="P57" s="19" t="str">
        <f t="shared" ref="P57:P88" si="69">IF(N57="Baja (B)",1,IF(N57="Media (M)",2,IF(N57="Alta (A)",6,IF(N57="Muy Alta (MA)",10,""))))</f>
        <v/>
      </c>
      <c r="Q57" s="17"/>
      <c r="R57" s="23" t="str">
        <f t="shared" ref="R57:R88" si="70">IF(Q57="Esporádica (EE)","La situación de exposición se presenta de manera eventual.",IF(Q57="Ocasional (EO)","La situación de exposición se presenta alguna vez durante la jornada laboral y por un periodo de tiempo corto.",IF(Q57="Frecuente (EF)","La situación de exposición se presenta varias veces durante la jornada laboral por tiempos cortos.",IF(Q57="Continua (EC)","La situación de exposición se presenta sin interrupción o varias veces con tiempo prolongado durante la jornada laboral.",""))))</f>
        <v/>
      </c>
      <c r="S57" s="19" t="str">
        <f t="shared" ref="S57:S88" si="71">IF(Q57="Esporádica (EE)",1,IF(Q57="Ocasional (EO)",2,IF(Q57="Frecuente (EF)",3,IF(Q57="Continua (EC)",4,""))))</f>
        <v/>
      </c>
      <c r="T57" s="19" t="str">
        <f t="shared" ref="T57:T88" si="72">IF(U57="","",IF(U57&lt;=4,"Bajo (B)",IF(U57&lt;=8,"Medio (M)",IF(U57&lt;=20,"Alto (A)",IF(U57&gt;20,"Muy Alto (MA)","")))))</f>
        <v/>
      </c>
      <c r="U57" s="20" t="str">
        <f t="shared" ref="U57:U88" si="73">+IF(OR(P57="",S57=""),"",P57*S57)</f>
        <v/>
      </c>
      <c r="V57" s="23" t="str">
        <f t="shared" ref="V57:V88" si="74">IF(T57="Bajo (B)","Situación mejorable con exposición ocasional o esporádica, o situación sin anomalía destacable con cualquier nivel de exposición. No es esperable que se materialice el riesgo, aunque puede ser concebible.",IF(T57="Medio (M)","Situación deficiente con exposición esporádica, o bien situación mejorable con exposición continuada o frecuente. Es posible que suceda el daño alguna vez.",IF(T57="Alto (A)","Situación deficiente con exposición frecuente u ocasional, o bien situación muy deficiente con exposición ocasional o esporádica. La materialización del Riesgo es posible que suceda varias veces en la vida laboral",IF(T57="Muy Alto (MA)","Situación deficiente con exposición continua, o muy deficiente con exposición frecuente. Normalmente la materialización del riesgo ocurre con frecuencia.",""))))</f>
        <v/>
      </c>
      <c r="W57" s="17"/>
      <c r="X57" s="23" t="str">
        <f t="shared" ref="X57:X88" si="75">IF(W57="Leve (L)","Lesiones o enfermedades que no requieren incapacidad",IF(W57="Grave (G)","Lesiones o enfermedades con incapacidad laboral temporal (ILT)",IF(W57="Muy grave (MG)","Lesiones o enfermedades graves irreparables (Incapacidad permanente parcial o invalidez)", IF(W57="Mortal o Catastrófico (M)","Muerte (S)",""))))</f>
        <v/>
      </c>
      <c r="Y57" s="21" t="str">
        <f t="shared" ref="Y57:Y88" si="76">IF(W57="Leve (L)",10,IF(W57="Grave (G)",25,IF(W57="Muy grave (MG)",60, IF(W57="Mortal o Catastrófico (M)",100,""))))</f>
        <v/>
      </c>
      <c r="Z57" s="22" t="str">
        <f t="shared" ref="Z57:Z88" si="77">IF(U57="","",(U57*Y57))</f>
        <v/>
      </c>
      <c r="AA57" s="22" t="str">
        <f t="shared" ref="AA57:AA88" si="78">IF(Z57&gt;=600,"I",IF(Z57&gt;120,"II",IF(Z57&gt;=40,"III",IF(Z57&lt;40,"IV",""))))</f>
        <v>I</v>
      </c>
      <c r="AB57" s="23" t="str">
        <f t="shared" ref="AB57:AB88" si="79">IF(AA57="I","Situación crítica. Suspender actividades hasta que el riesgo esté bajo control. Intervención urgente.",IF(AA57="II","Corregir y adoptar medidas de control de inmediato",IF(AA57="III","Mejorar si es posible. Sería conveniente justificar la intervención y su rentabilidad", IF(AA57="IV","Mantener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57" s="23" t="str">
        <f t="shared" ref="AC57:AC88" si="80">IF(AA57="I","No Aceptable. Situación crítica, corrección urgente",IF(AA57="II","No Aceptable o Aceptable con control específico. Corregir o adoptar medidas de control",IF(AA57="III","Mejorable. Mejorar el control existente", IF(AA57="IV","Aceptable. No intervenir, salvo que un análisis más preciso lo justifique",""))))</f>
        <v>No Aceptable. Situación crítica, corrección urgente</v>
      </c>
      <c r="AD57" s="19">
        <v>1</v>
      </c>
      <c r="AE57" s="23"/>
      <c r="AF57" s="23"/>
      <c r="AG57" s="19"/>
      <c r="AH57" s="19"/>
      <c r="AI57" s="19"/>
      <c r="AJ57" s="19" t="s">
        <v>105</v>
      </c>
      <c r="AK57" s="19"/>
      <c r="AL57" s="28" t="e">
        <f>VLOOKUP(I57,Acciones!$A$1:$C$46,3)</f>
        <v>#N/A</v>
      </c>
    </row>
    <row r="58" spans="1:38" ht="249.95" customHeight="1" x14ac:dyDescent="0.25">
      <c r="A58" s="85"/>
      <c r="B58" s="31"/>
      <c r="C58" s="62"/>
      <c r="D58" s="62"/>
      <c r="E58" s="62"/>
      <c r="F58" s="62"/>
      <c r="G58" s="17"/>
      <c r="H58" s="16"/>
      <c r="I58" s="23"/>
      <c r="J58" s="28"/>
      <c r="K58" s="44"/>
      <c r="L58" s="44"/>
      <c r="M58" s="44"/>
      <c r="N58" s="17"/>
      <c r="O58" s="23" t="str">
        <f t="shared" si="68"/>
        <v/>
      </c>
      <c r="P58" s="19" t="str">
        <f t="shared" si="69"/>
        <v/>
      </c>
      <c r="Q58" s="17"/>
      <c r="R58" s="23" t="str">
        <f t="shared" si="70"/>
        <v/>
      </c>
      <c r="S58" s="19" t="str">
        <f t="shared" si="71"/>
        <v/>
      </c>
      <c r="T58" s="19" t="str">
        <f t="shared" si="72"/>
        <v/>
      </c>
      <c r="U58" s="20" t="str">
        <f t="shared" si="73"/>
        <v/>
      </c>
      <c r="V58" s="23" t="str">
        <f t="shared" si="74"/>
        <v/>
      </c>
      <c r="W58" s="17"/>
      <c r="X58" s="23" t="str">
        <f t="shared" si="75"/>
        <v/>
      </c>
      <c r="Y58" s="21" t="str">
        <f t="shared" si="76"/>
        <v/>
      </c>
      <c r="Z58" s="22" t="str">
        <f t="shared" si="77"/>
        <v/>
      </c>
      <c r="AA58" s="22" t="str">
        <f t="shared" si="78"/>
        <v>I</v>
      </c>
      <c r="AB58" s="23" t="str">
        <f t="shared" si="79"/>
        <v>Situación crítica. Suspender actividades hasta que el riesgo esté bajo control. Intervención urgente.</v>
      </c>
      <c r="AC58" s="23" t="str">
        <f t="shared" si="80"/>
        <v>No Aceptable. Situación crítica, corrección urgente</v>
      </c>
      <c r="AD58" s="19">
        <v>1</v>
      </c>
      <c r="AE58" s="19"/>
      <c r="AF58" s="23"/>
      <c r="AG58" s="19"/>
      <c r="AH58" s="19"/>
      <c r="AI58" s="19"/>
      <c r="AJ58" s="19" t="s">
        <v>105</v>
      </c>
      <c r="AK58" s="19"/>
      <c r="AL58" s="28" t="e">
        <f>VLOOKUP(I58,Acciones!$A$1:$C$46,3)</f>
        <v>#N/A</v>
      </c>
    </row>
    <row r="59" spans="1:38" ht="249.95" customHeight="1" x14ac:dyDescent="0.25">
      <c r="A59" s="84"/>
      <c r="B59" s="31"/>
      <c r="C59" s="62"/>
      <c r="D59" s="62"/>
      <c r="E59" s="62"/>
      <c r="F59" s="62"/>
      <c r="G59" s="17"/>
      <c r="H59" s="16"/>
      <c r="I59" s="23"/>
      <c r="J59" s="28"/>
      <c r="K59" s="44"/>
      <c r="L59" s="44"/>
      <c r="M59" s="44"/>
      <c r="N59" s="17"/>
      <c r="O59" s="23" t="str">
        <f t="shared" si="68"/>
        <v/>
      </c>
      <c r="P59" s="19" t="str">
        <f t="shared" si="69"/>
        <v/>
      </c>
      <c r="Q59" s="17"/>
      <c r="R59" s="23" t="str">
        <f t="shared" si="70"/>
        <v/>
      </c>
      <c r="S59" s="19" t="str">
        <f t="shared" si="71"/>
        <v/>
      </c>
      <c r="T59" s="19" t="str">
        <f t="shared" si="72"/>
        <v/>
      </c>
      <c r="U59" s="20" t="str">
        <f t="shared" si="73"/>
        <v/>
      </c>
      <c r="V59" s="23" t="str">
        <f t="shared" si="74"/>
        <v/>
      </c>
      <c r="W59" s="17"/>
      <c r="X59" s="23" t="str">
        <f t="shared" si="75"/>
        <v/>
      </c>
      <c r="Y59" s="21" t="str">
        <f t="shared" si="76"/>
        <v/>
      </c>
      <c r="Z59" s="22" t="str">
        <f t="shared" si="77"/>
        <v/>
      </c>
      <c r="AA59" s="22" t="str">
        <f t="shared" si="78"/>
        <v>I</v>
      </c>
      <c r="AB59" s="23" t="str">
        <f t="shared" si="79"/>
        <v>Situación crítica. Suspender actividades hasta que el riesgo esté bajo control. Intervención urgente.</v>
      </c>
      <c r="AC59" s="23" t="str">
        <f t="shared" si="80"/>
        <v>No Aceptable. Situación crítica, corrección urgente</v>
      </c>
      <c r="AD59" s="19">
        <v>1</v>
      </c>
      <c r="AE59" s="23"/>
      <c r="AF59" s="23"/>
      <c r="AG59" s="19"/>
      <c r="AH59" s="19"/>
      <c r="AI59" s="19"/>
      <c r="AJ59" s="19" t="s">
        <v>105</v>
      </c>
      <c r="AK59" s="19"/>
      <c r="AL59" s="28" t="e">
        <f>VLOOKUP(I59,Acciones!$A$1:$C$46,3)</f>
        <v>#N/A</v>
      </c>
    </row>
    <row r="60" spans="1:38" ht="249.95" customHeight="1" x14ac:dyDescent="0.25">
      <c r="A60" s="84"/>
      <c r="B60" s="31"/>
      <c r="C60" s="62"/>
      <c r="D60" s="62"/>
      <c r="E60" s="62"/>
      <c r="F60" s="62"/>
      <c r="G60" s="17"/>
      <c r="H60" s="16"/>
      <c r="I60" s="23"/>
      <c r="J60" s="28"/>
      <c r="K60" s="44"/>
      <c r="L60" s="44"/>
      <c r="M60" s="44"/>
      <c r="N60" s="17"/>
      <c r="O60" s="23" t="str">
        <f t="shared" si="68"/>
        <v/>
      </c>
      <c r="P60" s="19" t="str">
        <f t="shared" si="69"/>
        <v/>
      </c>
      <c r="Q60" s="17"/>
      <c r="R60" s="23" t="str">
        <f t="shared" si="70"/>
        <v/>
      </c>
      <c r="S60" s="19" t="str">
        <f t="shared" si="71"/>
        <v/>
      </c>
      <c r="T60" s="19" t="str">
        <f t="shared" si="72"/>
        <v/>
      </c>
      <c r="U60" s="20" t="str">
        <f t="shared" si="73"/>
        <v/>
      </c>
      <c r="V60" s="23" t="str">
        <f t="shared" si="74"/>
        <v/>
      </c>
      <c r="W60" s="17"/>
      <c r="X60" s="23" t="str">
        <f t="shared" si="75"/>
        <v/>
      </c>
      <c r="Y60" s="21" t="str">
        <f t="shared" si="76"/>
        <v/>
      </c>
      <c r="Z60" s="22" t="str">
        <f t="shared" si="77"/>
        <v/>
      </c>
      <c r="AA60" s="22" t="str">
        <f t="shared" si="78"/>
        <v>I</v>
      </c>
      <c r="AB60" s="23" t="str">
        <f t="shared" si="79"/>
        <v>Situación crítica. Suspender actividades hasta que el riesgo esté bajo control. Intervención urgente.</v>
      </c>
      <c r="AC60" s="23" t="str">
        <f t="shared" si="80"/>
        <v>No Aceptable. Situación crítica, corrección urgente</v>
      </c>
      <c r="AD60" s="19">
        <v>1</v>
      </c>
      <c r="AE60" s="17"/>
      <c r="AF60" s="23"/>
      <c r="AG60" s="19"/>
      <c r="AH60" s="19"/>
      <c r="AI60" s="19"/>
      <c r="AJ60" s="19" t="s">
        <v>105</v>
      </c>
      <c r="AK60" s="19"/>
      <c r="AL60" s="28" t="e">
        <f>VLOOKUP(I60,Acciones!$A$1:$C$46,3)</f>
        <v>#N/A</v>
      </c>
    </row>
    <row r="61" spans="1:38" ht="249.95" customHeight="1" x14ac:dyDescent="0.25">
      <c r="A61" s="84"/>
      <c r="B61" s="31"/>
      <c r="C61" s="62"/>
      <c r="D61" s="62"/>
      <c r="E61" s="62"/>
      <c r="F61" s="62"/>
      <c r="G61" s="17"/>
      <c r="H61" s="16"/>
      <c r="I61" s="23"/>
      <c r="J61" s="28"/>
      <c r="K61" s="44"/>
      <c r="L61" s="44"/>
      <c r="M61" s="44"/>
      <c r="N61" s="17"/>
      <c r="O61" s="23" t="str">
        <f t="shared" si="68"/>
        <v/>
      </c>
      <c r="P61" s="19" t="str">
        <f t="shared" si="69"/>
        <v/>
      </c>
      <c r="Q61" s="17"/>
      <c r="R61" s="23" t="str">
        <f t="shared" si="70"/>
        <v/>
      </c>
      <c r="S61" s="19" t="str">
        <f t="shared" si="71"/>
        <v/>
      </c>
      <c r="T61" s="19" t="str">
        <f t="shared" si="72"/>
        <v/>
      </c>
      <c r="U61" s="20" t="str">
        <f t="shared" si="73"/>
        <v/>
      </c>
      <c r="V61" s="23" t="str">
        <f t="shared" si="74"/>
        <v/>
      </c>
      <c r="W61" s="17"/>
      <c r="X61" s="23" t="str">
        <f t="shared" si="75"/>
        <v/>
      </c>
      <c r="Y61" s="21" t="str">
        <f t="shared" si="76"/>
        <v/>
      </c>
      <c r="Z61" s="22" t="str">
        <f t="shared" si="77"/>
        <v/>
      </c>
      <c r="AA61" s="22" t="str">
        <f t="shared" si="78"/>
        <v>I</v>
      </c>
      <c r="AB61" s="23" t="str">
        <f t="shared" si="79"/>
        <v>Situación crítica. Suspender actividades hasta que el riesgo esté bajo control. Intervención urgente.</v>
      </c>
      <c r="AC61" s="23" t="str">
        <f t="shared" si="80"/>
        <v>No Aceptable. Situación crítica, corrección urgente</v>
      </c>
      <c r="AD61" s="19">
        <v>1</v>
      </c>
      <c r="AE61" s="17"/>
      <c r="AF61" s="23"/>
      <c r="AG61" s="19"/>
      <c r="AH61" s="19"/>
      <c r="AI61" s="19"/>
      <c r="AJ61" s="19" t="s">
        <v>105</v>
      </c>
      <c r="AK61" s="19"/>
      <c r="AL61" s="28" t="e">
        <f>VLOOKUP(I61,Acciones!$A$1:$C$46,3)</f>
        <v>#N/A</v>
      </c>
    </row>
    <row r="62" spans="1:38" ht="249.95" customHeight="1" x14ac:dyDescent="0.25">
      <c r="A62" s="84"/>
      <c r="B62" s="31"/>
      <c r="C62" s="62"/>
      <c r="D62" s="62"/>
      <c r="E62" s="62"/>
      <c r="F62" s="62"/>
      <c r="G62" s="17"/>
      <c r="H62" s="16"/>
      <c r="I62" s="23"/>
      <c r="J62" s="46"/>
      <c r="K62" s="44"/>
      <c r="L62" s="44"/>
      <c r="M62" s="44"/>
      <c r="N62" s="17"/>
      <c r="O62" s="23" t="str">
        <f t="shared" si="68"/>
        <v/>
      </c>
      <c r="P62" s="19" t="str">
        <f t="shared" si="69"/>
        <v/>
      </c>
      <c r="Q62" s="17"/>
      <c r="R62" s="23" t="str">
        <f t="shared" si="70"/>
        <v/>
      </c>
      <c r="S62" s="19" t="str">
        <f t="shared" si="71"/>
        <v/>
      </c>
      <c r="T62" s="19" t="str">
        <f t="shared" si="72"/>
        <v/>
      </c>
      <c r="U62" s="20" t="str">
        <f t="shared" si="73"/>
        <v/>
      </c>
      <c r="V62" s="23" t="str">
        <f t="shared" si="74"/>
        <v/>
      </c>
      <c r="W62" s="17"/>
      <c r="X62" s="23" t="str">
        <f t="shared" si="75"/>
        <v/>
      </c>
      <c r="Y62" s="21" t="str">
        <f t="shared" si="76"/>
        <v/>
      </c>
      <c r="Z62" s="22" t="str">
        <f t="shared" si="77"/>
        <v/>
      </c>
      <c r="AA62" s="22" t="str">
        <f t="shared" si="78"/>
        <v>I</v>
      </c>
      <c r="AB62" s="23" t="str">
        <f t="shared" si="79"/>
        <v>Situación crítica. Suspender actividades hasta que el riesgo esté bajo control. Intervención urgente.</v>
      </c>
      <c r="AC62" s="23" t="str">
        <f t="shared" si="80"/>
        <v>No Aceptable. Situación crítica, corrección urgente</v>
      </c>
      <c r="AD62" s="19">
        <v>1</v>
      </c>
      <c r="AE62" s="19"/>
      <c r="AF62" s="23"/>
      <c r="AG62" s="19"/>
      <c r="AH62" s="19"/>
      <c r="AI62" s="19"/>
      <c r="AJ62" s="19" t="s">
        <v>105</v>
      </c>
      <c r="AK62" s="19"/>
      <c r="AL62" s="28" t="e">
        <f>VLOOKUP(I62,Acciones!$A$1:$C$46,3)</f>
        <v>#N/A</v>
      </c>
    </row>
    <row r="63" spans="1:38" ht="249.95" customHeight="1" x14ac:dyDescent="0.25">
      <c r="A63" s="84"/>
      <c r="B63" s="31"/>
      <c r="C63" s="62"/>
      <c r="D63" s="62"/>
      <c r="E63" s="62"/>
      <c r="F63" s="62"/>
      <c r="G63" s="17"/>
      <c r="H63" s="30"/>
      <c r="I63" s="23"/>
      <c r="J63" s="47"/>
      <c r="K63" s="86"/>
      <c r="L63" s="44"/>
      <c r="M63" s="44"/>
      <c r="N63" s="17"/>
      <c r="O63" s="23" t="str">
        <f t="shared" si="68"/>
        <v/>
      </c>
      <c r="P63" s="19" t="str">
        <f t="shared" si="69"/>
        <v/>
      </c>
      <c r="Q63" s="17"/>
      <c r="R63" s="23" t="str">
        <f t="shared" si="70"/>
        <v/>
      </c>
      <c r="S63" s="19" t="str">
        <f t="shared" si="71"/>
        <v/>
      </c>
      <c r="T63" s="19" t="str">
        <f t="shared" si="72"/>
        <v/>
      </c>
      <c r="U63" s="20" t="str">
        <f t="shared" si="73"/>
        <v/>
      </c>
      <c r="V63" s="23" t="str">
        <f t="shared" si="74"/>
        <v/>
      </c>
      <c r="W63" s="17"/>
      <c r="X63" s="23" t="str">
        <f t="shared" si="75"/>
        <v/>
      </c>
      <c r="Y63" s="21" t="str">
        <f t="shared" si="76"/>
        <v/>
      </c>
      <c r="Z63" s="22" t="str">
        <f t="shared" si="77"/>
        <v/>
      </c>
      <c r="AA63" s="22" t="str">
        <f t="shared" si="78"/>
        <v>I</v>
      </c>
      <c r="AB63" s="23" t="str">
        <f t="shared" si="79"/>
        <v>Situación crítica. Suspender actividades hasta que el riesgo esté bajo control. Intervención urgente.</v>
      </c>
      <c r="AC63" s="23" t="str">
        <f t="shared" si="80"/>
        <v>No Aceptable. Situación crítica, corrección urgente</v>
      </c>
      <c r="AD63" s="19">
        <v>1</v>
      </c>
      <c r="AE63" s="36"/>
      <c r="AF63" s="19"/>
      <c r="AG63" s="19"/>
      <c r="AH63" s="19"/>
      <c r="AI63" s="19"/>
      <c r="AJ63" s="19" t="s">
        <v>105</v>
      </c>
      <c r="AK63" s="19" t="s">
        <v>105</v>
      </c>
      <c r="AL63" s="28" t="e">
        <f>VLOOKUP(I63,Acciones!$A$1:$C$46,3)</f>
        <v>#N/A</v>
      </c>
    </row>
    <row r="64" spans="1:38" ht="249.95" customHeight="1" x14ac:dyDescent="0.25">
      <c r="A64" s="84"/>
      <c r="B64" s="31"/>
      <c r="C64" s="62"/>
      <c r="D64" s="62"/>
      <c r="E64" s="62"/>
      <c r="F64" s="62"/>
      <c r="G64" s="17"/>
      <c r="H64" s="16"/>
      <c r="I64" s="23"/>
      <c r="J64" s="45"/>
      <c r="K64" s="44"/>
      <c r="L64" s="44"/>
      <c r="M64" s="44"/>
      <c r="N64" s="17"/>
      <c r="O64" s="23" t="str">
        <f t="shared" si="68"/>
        <v/>
      </c>
      <c r="P64" s="19" t="str">
        <f t="shared" si="69"/>
        <v/>
      </c>
      <c r="Q64" s="17"/>
      <c r="R64" s="23" t="str">
        <f t="shared" si="70"/>
        <v/>
      </c>
      <c r="S64" s="19" t="str">
        <f t="shared" si="71"/>
        <v/>
      </c>
      <c r="T64" s="19" t="str">
        <f t="shared" si="72"/>
        <v/>
      </c>
      <c r="U64" s="20" t="str">
        <f t="shared" si="73"/>
        <v/>
      </c>
      <c r="V64" s="23" t="str">
        <f t="shared" si="74"/>
        <v/>
      </c>
      <c r="W64" s="17"/>
      <c r="X64" s="23" t="str">
        <f t="shared" si="75"/>
        <v/>
      </c>
      <c r="Y64" s="21" t="str">
        <f t="shared" si="76"/>
        <v/>
      </c>
      <c r="Z64" s="22" t="str">
        <f t="shared" si="77"/>
        <v/>
      </c>
      <c r="AA64" s="22" t="str">
        <f t="shared" si="78"/>
        <v>I</v>
      </c>
      <c r="AB64" s="23" t="str">
        <f t="shared" si="79"/>
        <v>Situación crítica. Suspender actividades hasta que el riesgo esté bajo control. Intervención urgente.</v>
      </c>
      <c r="AC64" s="23" t="str">
        <f t="shared" si="80"/>
        <v>No Aceptable. Situación crítica, corrección urgente</v>
      </c>
      <c r="AD64" s="19">
        <v>1</v>
      </c>
      <c r="AE64" s="23"/>
      <c r="AF64" s="23"/>
      <c r="AG64" s="19"/>
      <c r="AH64" s="19"/>
      <c r="AI64" s="19" t="s">
        <v>105</v>
      </c>
      <c r="AJ64" s="19" t="s">
        <v>105</v>
      </c>
      <c r="AK64" s="19" t="s">
        <v>105</v>
      </c>
      <c r="AL64" s="28" t="e">
        <f>VLOOKUP(I64,Acciones!$A$1:$C$46,3)</f>
        <v>#N/A</v>
      </c>
    </row>
    <row r="65" spans="1:38" ht="249.95" customHeight="1" x14ac:dyDescent="0.25">
      <c r="A65" s="84"/>
      <c r="B65" s="31"/>
      <c r="C65" s="62"/>
      <c r="D65" s="62"/>
      <c r="E65" s="62"/>
      <c r="F65" s="62"/>
      <c r="G65" s="17"/>
      <c r="H65" s="30"/>
      <c r="I65" s="23"/>
      <c r="J65" s="28"/>
      <c r="K65" s="44"/>
      <c r="L65" s="44"/>
      <c r="M65" s="61"/>
      <c r="N65" s="17"/>
      <c r="O65" s="23" t="str">
        <f>IF(N65="Baja (B)","No se ha detectado consecuencia alguna, o la eficacia del conjunto de medidas preventivas existentes es alta, o ambos. El riesgo está controlado. ",IF(N65="Media (M)","Se han detectado peligros que pueden dar lugar a consecuencias poco significativa(s) o de menor importancia, o la eficacia del conjunto de medidas preventivas existentes es moderada, o ambos.",IF(N65="Alta (A)","Se ha(n) detectado algún(os) peligro(s) que pueden dar lugar a consecuencias significativa(s), o la eficacia del conjunto de medidas preventivas existentes es baja, o ambos.",IF(N65="Muy Alta (MA)","Se ha(n) detectado peligro(s) que determina(n) como posible la generación de incidentes o consecuencias muy significativas, o la eficacia del conjunto de medidas preventivas existentes respecto al riesgo es nula o no existe, o ambos",""))))</f>
        <v/>
      </c>
      <c r="P65" s="19" t="str">
        <f t="shared" si="69"/>
        <v/>
      </c>
      <c r="Q65" s="17"/>
      <c r="R65" s="23" t="str">
        <f t="shared" si="70"/>
        <v/>
      </c>
      <c r="S65" s="19" t="str">
        <f t="shared" si="71"/>
        <v/>
      </c>
      <c r="T65" s="19" t="str">
        <f t="shared" si="72"/>
        <v/>
      </c>
      <c r="U65" s="20" t="str">
        <f t="shared" si="73"/>
        <v/>
      </c>
      <c r="V65" s="23" t="str">
        <f t="shared" si="74"/>
        <v/>
      </c>
      <c r="W65" s="17"/>
      <c r="X65" s="23" t="str">
        <f t="shared" si="75"/>
        <v/>
      </c>
      <c r="Y65" s="21" t="str">
        <f t="shared" si="76"/>
        <v/>
      </c>
      <c r="Z65" s="22" t="str">
        <f t="shared" si="77"/>
        <v/>
      </c>
      <c r="AA65" s="22" t="str">
        <f t="shared" si="78"/>
        <v>I</v>
      </c>
      <c r="AB65" s="23" t="str">
        <f t="shared" si="79"/>
        <v>Situación crítica. Suspender actividades hasta que el riesgo esté bajo control. Intervención urgente.</v>
      </c>
      <c r="AC65" s="23" t="str">
        <f t="shared" si="80"/>
        <v>No Aceptable. Situación crítica, corrección urgente</v>
      </c>
      <c r="AD65" s="19">
        <v>1</v>
      </c>
      <c r="AE65" s="17"/>
      <c r="AF65" s="23"/>
      <c r="AG65" s="19"/>
      <c r="AH65" s="19"/>
      <c r="AI65" s="19"/>
      <c r="AJ65" s="19" t="s">
        <v>105</v>
      </c>
      <c r="AK65" s="19" t="s">
        <v>105</v>
      </c>
      <c r="AL65" s="28" t="e">
        <f>VLOOKUP(I65,Acciones!$A$1:$C$46,3)</f>
        <v>#N/A</v>
      </c>
    </row>
    <row r="66" spans="1:38" ht="249.95" customHeight="1" x14ac:dyDescent="0.25">
      <c r="A66" s="84"/>
      <c r="B66" s="31"/>
      <c r="C66" s="62"/>
      <c r="D66" s="62"/>
      <c r="E66" s="62"/>
      <c r="F66" s="62"/>
      <c r="G66" s="17"/>
      <c r="H66" s="16"/>
      <c r="I66" s="23"/>
      <c r="J66" s="28"/>
      <c r="K66" s="44"/>
      <c r="L66" s="44"/>
      <c r="M66" s="44"/>
      <c r="N66" s="17"/>
      <c r="O66" s="23" t="str">
        <f t="shared" ref="O66:O73" si="81">IF(N66="Baja (B)","No se ha detectado consecuencia alguna, o la eficacia del conjunto de medidas preventivas existentes es alta, o ambos. El riesgo está controlado. ",IF(N66="Media (M)","Se han detectado peligros que pueden dar lugar a consecuencias poco
significativa(s) o de menor importancia, o la eficacia del conjunto de medidas preventivas existentes es moderada, o ambos.",IF(N66="Alta (A)","Se ha(n) detectado algún(os) peligro(s) que pueden dar lugar a consecuencias significativa(s), o la eficacia del conjunto de medidas preventivas existentes es baja, o ambos.",IF(N66="Muy Alta (MA)","Se ha(n) detectado peligro(s) que determina(n) como posible la generación de incidentes o consecuencias muy significativas, o la eficacia del conjunto de medidas preventivas existentes respecto al riesgo es nula o no existe, o ambos",""))))</f>
        <v/>
      </c>
      <c r="P66" s="19" t="str">
        <f t="shared" ref="P66:P79" si="82">IF(N66="Baja (B)",1,IF(N66="Media (M)",2,IF(N66="Alta (A)",6,IF(N66="Muy Alta (MA)",10,""))))</f>
        <v/>
      </c>
      <c r="Q66" s="17"/>
      <c r="R66" s="23" t="str">
        <f t="shared" ref="R66:R79" si="83">IF(Q66="Esporádica (EE)","La situación de exposición se presenta de manera eventual.",IF(Q66="Ocasional (EO)","La situación de exposición se presenta alguna vez durante la jornada laboral y por un periodo de tiempo corto.",IF(Q66="Frecuente (EF)","La situación de exposición se presenta varias veces durante la jornada laboral por tiempos cortos.",IF(Q66="Continua (EC)","La situación de exposición se presenta sin interrupción o varias veces con tiempo prolongado durante la jornada laboral.",""))))</f>
        <v/>
      </c>
      <c r="S66" s="19" t="str">
        <f t="shared" ref="S66:S79" si="84">IF(Q66="Esporádica (EE)",1,IF(Q66="Ocasional (EO)",2,IF(Q66="Frecuente (EF)",3,IF(Q66="Continua (EC)",4,""))))</f>
        <v/>
      </c>
      <c r="T66" s="19" t="str">
        <f t="shared" ref="T66:T79" si="85">IF(U66="","",IF(U66&lt;=4,"Bajo (B)",IF(U66&lt;=8,"Medio (M)",IF(U66&lt;=20,"Alto (A)",IF(U66&gt;20,"Muy Alto (MA)","")))))</f>
        <v/>
      </c>
      <c r="U66" s="20" t="str">
        <f t="shared" ref="U66:U79" si="86">+IF(OR(P66="",S66=""),"",P66*S66)</f>
        <v/>
      </c>
      <c r="V66" s="23" t="str">
        <f t="shared" ref="V66:V79" si="87">IF(T66="Bajo (B)","Situación mejorable con exposición ocasional o esporádica, o situación sin anomalía destacable con cualquier nivel de exposición. No es esperable que se materialice el riesgo, aunque puede ser concebible.",IF(T66="Medio (M)","Situación deficiente con exposición esporádica, o bien situación mejorable con exposición continuada o frecuente. Es posible que suceda el daño alguna vez.",IF(T66="Alto (A)","Situación deficiente con exposición frecuente u ocasional, o bien situación muy deficiente con exposición ocasional o esporádica. La materialización del Riesgo es posible que suceda varias veces en la vida laboral",IF(T66="Muy Alto (MA)","Situación deficiente con exposición continua, o muy deficiente con exposición frecuente. Normalmente la materialización del riesgo ocurre con frecuencia.",""))))</f>
        <v/>
      </c>
      <c r="W66" s="17"/>
      <c r="X66" s="23" t="str">
        <f t="shared" ref="X66:X79" si="88">IF(W66="Leve (L)","Lesiones o enfermedades que no requieren incapacidad",IF(W66="Grave (G)","Lesiones o enfermedades con incapacidad laboral temporal (ILT)",IF(W66="Muy grave (MG)","Lesiones o enfermedades graves irreparables (Incapacidad permanente parcial o invalidez)", IF(W66="Mortal o Catastrófico (M)","Muerte (S)",""))))</f>
        <v/>
      </c>
      <c r="Y66" s="21" t="str">
        <f t="shared" ref="Y66:Y79" si="89">IF(W66="Leve (L)",10,IF(W66="Grave (G)",25,IF(W66="Muy grave (MG)",60, IF(W66="Mortal o Catastrófico (M)",100,""))))</f>
        <v/>
      </c>
      <c r="Z66" s="22" t="str">
        <f t="shared" ref="Z66:Z79" si="90">IF(U66="","",(U66*Y66))</f>
        <v/>
      </c>
      <c r="AA66" s="22" t="str">
        <f t="shared" ref="AA66:AA79" si="91">IF(Z66&gt;=600,"I",IF(Z66&gt;120,"II",IF(Z66&gt;=40,"III",IF(Z66&lt;40,"IV",""))))</f>
        <v>I</v>
      </c>
      <c r="AB66" s="23" t="str">
        <f t="shared" ref="AB66:AB79" si="92">IF(AA66="I","Situación crítica. Suspender actividades hasta que el riesgo esté bajo control. Intervención urgente.",IF(AA66="II","Corregir y adoptar medidas de control de inmediato",IF(AA66="III","Mejorar si es posible. Sería conveniente justificar la intervención y su rentabilidad", IF(AA66="IV","Mantener las medidas de control existentes, pero se deberían considerar soluciones o mejoras y se deben hacer comprobaciones periódicas para asegurar que el riesgo aún es aceptable.",""))))</f>
        <v>Situación crítica. Suspender actividades hasta que el riesgo esté bajo control. Intervención urgente.</v>
      </c>
      <c r="AC66" s="23" t="str">
        <f t="shared" ref="AC66:AC79" si="93">IF(AA66="I","No Aceptable. Situación crítica, corrección urgente",IF(AA66="II","No Aceptable o Aceptable con control específico. Corregir o adoptar medidas de control",IF(AA66="III","Mejorable. Mejorar el control existente", IF(AA66="IV","Aceptable. No intervenir, salvo que un análisis más preciso lo justifique",""))))</f>
        <v>No Aceptable. Situación crítica, corrección urgente</v>
      </c>
      <c r="AD66" s="19">
        <v>1</v>
      </c>
      <c r="AE66" s="23"/>
      <c r="AF66" s="23"/>
      <c r="AG66" s="19"/>
      <c r="AH66" s="19"/>
      <c r="AI66" s="19"/>
      <c r="AJ66" s="19" t="s">
        <v>105</v>
      </c>
      <c r="AK66" s="19"/>
      <c r="AL66" s="28" t="e">
        <f>VLOOKUP(I66,Acciones!$A$1:$C$46,3)</f>
        <v>#N/A</v>
      </c>
    </row>
    <row r="67" spans="1:38" ht="249.95" customHeight="1" x14ac:dyDescent="0.25">
      <c r="A67" s="85"/>
      <c r="B67" s="31"/>
      <c r="C67" s="62"/>
      <c r="D67" s="62"/>
      <c r="E67" s="62"/>
      <c r="F67" s="62"/>
      <c r="G67" s="17"/>
      <c r="H67" s="16"/>
      <c r="I67" s="23"/>
      <c r="J67" s="28"/>
      <c r="K67" s="44"/>
      <c r="L67" s="44"/>
      <c r="M67" s="44"/>
      <c r="N67" s="17"/>
      <c r="O67" s="23" t="str">
        <f t="shared" si="81"/>
        <v/>
      </c>
      <c r="P67" s="19" t="str">
        <f t="shared" si="82"/>
        <v/>
      </c>
      <c r="Q67" s="17"/>
      <c r="R67" s="23" t="str">
        <f t="shared" si="83"/>
        <v/>
      </c>
      <c r="S67" s="19" t="str">
        <f t="shared" si="84"/>
        <v/>
      </c>
      <c r="T67" s="19" t="str">
        <f t="shared" si="85"/>
        <v/>
      </c>
      <c r="U67" s="20" t="str">
        <f t="shared" si="86"/>
        <v/>
      </c>
      <c r="V67" s="23" t="str">
        <f t="shared" si="87"/>
        <v/>
      </c>
      <c r="W67" s="17"/>
      <c r="X67" s="23" t="str">
        <f t="shared" si="88"/>
        <v/>
      </c>
      <c r="Y67" s="21" t="str">
        <f t="shared" si="89"/>
        <v/>
      </c>
      <c r="Z67" s="22" t="str">
        <f t="shared" si="90"/>
        <v/>
      </c>
      <c r="AA67" s="22" t="str">
        <f t="shared" si="91"/>
        <v>I</v>
      </c>
      <c r="AB67" s="23" t="str">
        <f t="shared" si="92"/>
        <v>Situación crítica. Suspender actividades hasta que el riesgo esté bajo control. Intervención urgente.</v>
      </c>
      <c r="AC67" s="23" t="str">
        <f t="shared" si="93"/>
        <v>No Aceptable. Situación crítica, corrección urgente</v>
      </c>
      <c r="AD67" s="19">
        <v>1</v>
      </c>
      <c r="AE67" s="19"/>
      <c r="AF67" s="23"/>
      <c r="AG67" s="19"/>
      <c r="AH67" s="19"/>
      <c r="AI67" s="19"/>
      <c r="AJ67" s="19" t="s">
        <v>105</v>
      </c>
      <c r="AK67" s="19"/>
      <c r="AL67" s="28" t="e">
        <f>VLOOKUP(I67,Acciones!$A$1:$C$46,3)</f>
        <v>#N/A</v>
      </c>
    </row>
    <row r="68" spans="1:38" ht="249.95" customHeight="1" x14ac:dyDescent="0.25">
      <c r="A68" s="84"/>
      <c r="B68" s="31"/>
      <c r="C68" s="62"/>
      <c r="D68" s="62"/>
      <c r="E68" s="62"/>
      <c r="F68" s="62"/>
      <c r="G68" s="17"/>
      <c r="H68" s="16"/>
      <c r="I68" s="23"/>
      <c r="J68" s="28"/>
      <c r="K68" s="44"/>
      <c r="L68" s="44"/>
      <c r="M68" s="44"/>
      <c r="N68" s="17"/>
      <c r="O68" s="23" t="str">
        <f t="shared" si="81"/>
        <v/>
      </c>
      <c r="P68" s="19" t="str">
        <f t="shared" si="82"/>
        <v/>
      </c>
      <c r="Q68" s="17"/>
      <c r="R68" s="23" t="str">
        <f t="shared" si="83"/>
        <v/>
      </c>
      <c r="S68" s="19" t="str">
        <f t="shared" si="84"/>
        <v/>
      </c>
      <c r="T68" s="19" t="str">
        <f t="shared" si="85"/>
        <v/>
      </c>
      <c r="U68" s="20" t="str">
        <f t="shared" si="86"/>
        <v/>
      </c>
      <c r="V68" s="23" t="str">
        <f t="shared" si="87"/>
        <v/>
      </c>
      <c r="W68" s="17"/>
      <c r="X68" s="23" t="str">
        <f t="shared" si="88"/>
        <v/>
      </c>
      <c r="Y68" s="21" t="str">
        <f t="shared" si="89"/>
        <v/>
      </c>
      <c r="Z68" s="22" t="str">
        <f t="shared" si="90"/>
        <v/>
      </c>
      <c r="AA68" s="22" t="str">
        <f t="shared" si="91"/>
        <v>I</v>
      </c>
      <c r="AB68" s="23" t="str">
        <f t="shared" si="92"/>
        <v>Situación crítica. Suspender actividades hasta que el riesgo esté bajo control. Intervención urgente.</v>
      </c>
      <c r="AC68" s="23" t="str">
        <f t="shared" si="93"/>
        <v>No Aceptable. Situación crítica, corrección urgente</v>
      </c>
      <c r="AD68" s="19">
        <v>1</v>
      </c>
      <c r="AE68" s="23"/>
      <c r="AF68" s="23"/>
      <c r="AG68" s="19"/>
      <c r="AH68" s="19"/>
      <c r="AI68" s="19"/>
      <c r="AJ68" s="19" t="s">
        <v>105</v>
      </c>
      <c r="AK68" s="19"/>
      <c r="AL68" s="28" t="e">
        <f>VLOOKUP(I68,Acciones!$A$1:$C$46,3)</f>
        <v>#N/A</v>
      </c>
    </row>
    <row r="69" spans="1:38" ht="249.95" customHeight="1" x14ac:dyDescent="0.25">
      <c r="A69" s="84"/>
      <c r="B69" s="31"/>
      <c r="C69" s="62"/>
      <c r="D69" s="62"/>
      <c r="E69" s="62"/>
      <c r="F69" s="62"/>
      <c r="G69" s="17"/>
      <c r="H69" s="16"/>
      <c r="I69" s="23"/>
      <c r="J69" s="28"/>
      <c r="K69" s="44"/>
      <c r="L69" s="44"/>
      <c r="M69" s="44"/>
      <c r="N69" s="17"/>
      <c r="O69" s="23" t="str">
        <f t="shared" si="81"/>
        <v/>
      </c>
      <c r="P69" s="19" t="str">
        <f t="shared" si="82"/>
        <v/>
      </c>
      <c r="Q69" s="17"/>
      <c r="R69" s="23" t="str">
        <f t="shared" si="83"/>
        <v/>
      </c>
      <c r="S69" s="19" t="str">
        <f t="shared" si="84"/>
        <v/>
      </c>
      <c r="T69" s="19" t="str">
        <f t="shared" si="85"/>
        <v/>
      </c>
      <c r="U69" s="20" t="str">
        <f t="shared" si="86"/>
        <v/>
      </c>
      <c r="V69" s="23" t="str">
        <f t="shared" si="87"/>
        <v/>
      </c>
      <c r="W69" s="17"/>
      <c r="X69" s="23" t="str">
        <f t="shared" si="88"/>
        <v/>
      </c>
      <c r="Y69" s="21" t="str">
        <f t="shared" si="89"/>
        <v/>
      </c>
      <c r="Z69" s="22" t="str">
        <f t="shared" si="90"/>
        <v/>
      </c>
      <c r="AA69" s="22" t="str">
        <f t="shared" si="91"/>
        <v>I</v>
      </c>
      <c r="AB69" s="23" t="str">
        <f t="shared" si="92"/>
        <v>Situación crítica. Suspender actividades hasta que el riesgo esté bajo control. Intervención urgente.</v>
      </c>
      <c r="AC69" s="23" t="str">
        <f t="shared" si="93"/>
        <v>No Aceptable. Situación crítica, corrección urgente</v>
      </c>
      <c r="AD69" s="19">
        <v>1</v>
      </c>
      <c r="AE69" s="17"/>
      <c r="AF69" s="23"/>
      <c r="AG69" s="19"/>
      <c r="AH69" s="19"/>
      <c r="AI69" s="19"/>
      <c r="AJ69" s="19" t="s">
        <v>105</v>
      </c>
      <c r="AK69" s="19"/>
      <c r="AL69" s="28" t="e">
        <f>VLOOKUP(I69,Acciones!$A$1:$C$46,3)</f>
        <v>#N/A</v>
      </c>
    </row>
    <row r="70" spans="1:38" ht="249.95" customHeight="1" x14ac:dyDescent="0.25">
      <c r="A70" s="84"/>
      <c r="B70" s="31"/>
      <c r="C70" s="62"/>
      <c r="D70" s="62"/>
      <c r="E70" s="62"/>
      <c r="F70" s="62"/>
      <c r="G70" s="17"/>
      <c r="H70" s="16"/>
      <c r="I70" s="23"/>
      <c r="J70" s="28"/>
      <c r="K70" s="44"/>
      <c r="L70" s="44"/>
      <c r="M70" s="44"/>
      <c r="N70" s="17"/>
      <c r="O70" s="23" t="str">
        <f t="shared" si="81"/>
        <v/>
      </c>
      <c r="P70" s="19" t="str">
        <f t="shared" si="82"/>
        <v/>
      </c>
      <c r="Q70" s="17"/>
      <c r="R70" s="23" t="str">
        <f t="shared" si="83"/>
        <v/>
      </c>
      <c r="S70" s="19" t="str">
        <f t="shared" si="84"/>
        <v/>
      </c>
      <c r="T70" s="19" t="str">
        <f t="shared" si="85"/>
        <v/>
      </c>
      <c r="U70" s="20" t="str">
        <f t="shared" si="86"/>
        <v/>
      </c>
      <c r="V70" s="23" t="str">
        <f t="shared" si="87"/>
        <v/>
      </c>
      <c r="W70" s="17"/>
      <c r="X70" s="23" t="str">
        <f t="shared" si="88"/>
        <v/>
      </c>
      <c r="Y70" s="21" t="str">
        <f t="shared" si="89"/>
        <v/>
      </c>
      <c r="Z70" s="22" t="str">
        <f t="shared" si="90"/>
        <v/>
      </c>
      <c r="AA70" s="22" t="str">
        <f t="shared" si="91"/>
        <v>I</v>
      </c>
      <c r="AB70" s="23" t="str">
        <f t="shared" si="92"/>
        <v>Situación crítica. Suspender actividades hasta que el riesgo esté bajo control. Intervención urgente.</v>
      </c>
      <c r="AC70" s="23" t="str">
        <f t="shared" si="93"/>
        <v>No Aceptable. Situación crítica, corrección urgente</v>
      </c>
      <c r="AD70" s="19">
        <v>1</v>
      </c>
      <c r="AE70" s="17"/>
      <c r="AF70" s="23"/>
      <c r="AG70" s="19"/>
      <c r="AH70" s="19"/>
      <c r="AI70" s="19"/>
      <c r="AJ70" s="19" t="s">
        <v>105</v>
      </c>
      <c r="AK70" s="19"/>
      <c r="AL70" s="28" t="e">
        <f>VLOOKUP(I70,Acciones!$A$1:$C$46,3)</f>
        <v>#N/A</v>
      </c>
    </row>
    <row r="71" spans="1:38" ht="249.95" customHeight="1" x14ac:dyDescent="0.25">
      <c r="A71" s="84"/>
      <c r="B71" s="31"/>
      <c r="C71" s="62"/>
      <c r="D71" s="62"/>
      <c r="E71" s="62"/>
      <c r="F71" s="62"/>
      <c r="G71" s="17"/>
      <c r="H71" s="16"/>
      <c r="I71" s="23"/>
      <c r="J71" s="46"/>
      <c r="K71" s="44"/>
      <c r="L71" s="44"/>
      <c r="M71" s="44"/>
      <c r="N71" s="17"/>
      <c r="O71" s="23" t="str">
        <f t="shared" si="81"/>
        <v/>
      </c>
      <c r="P71" s="19" t="str">
        <f t="shared" si="82"/>
        <v/>
      </c>
      <c r="Q71" s="17"/>
      <c r="R71" s="23" t="str">
        <f t="shared" si="83"/>
        <v/>
      </c>
      <c r="S71" s="19" t="str">
        <f t="shared" si="84"/>
        <v/>
      </c>
      <c r="T71" s="19" t="str">
        <f t="shared" si="85"/>
        <v/>
      </c>
      <c r="U71" s="20" t="str">
        <f t="shared" si="86"/>
        <v/>
      </c>
      <c r="V71" s="23" t="str">
        <f t="shared" si="87"/>
        <v/>
      </c>
      <c r="W71" s="17"/>
      <c r="X71" s="23" t="str">
        <f t="shared" si="88"/>
        <v/>
      </c>
      <c r="Y71" s="21" t="str">
        <f t="shared" si="89"/>
        <v/>
      </c>
      <c r="Z71" s="22" t="str">
        <f t="shared" si="90"/>
        <v/>
      </c>
      <c r="AA71" s="22" t="str">
        <f t="shared" si="91"/>
        <v>I</v>
      </c>
      <c r="AB71" s="23" t="str">
        <f t="shared" si="92"/>
        <v>Situación crítica. Suspender actividades hasta que el riesgo esté bajo control. Intervención urgente.</v>
      </c>
      <c r="AC71" s="23" t="str">
        <f t="shared" si="93"/>
        <v>No Aceptable. Situación crítica, corrección urgente</v>
      </c>
      <c r="AD71" s="19">
        <v>1</v>
      </c>
      <c r="AE71" s="19"/>
      <c r="AF71" s="23"/>
      <c r="AG71" s="19"/>
      <c r="AH71" s="19"/>
      <c r="AI71" s="19"/>
      <c r="AJ71" s="19" t="s">
        <v>105</v>
      </c>
      <c r="AK71" s="19"/>
      <c r="AL71" s="28" t="e">
        <f>VLOOKUP(I71,Acciones!$A$1:$C$46,3)</f>
        <v>#N/A</v>
      </c>
    </row>
    <row r="72" spans="1:38" ht="249.95" customHeight="1" x14ac:dyDescent="0.25">
      <c r="A72" s="84"/>
      <c r="B72" s="31"/>
      <c r="C72" s="62"/>
      <c r="D72" s="62"/>
      <c r="E72" s="62"/>
      <c r="F72" s="62"/>
      <c r="G72" s="17"/>
      <c r="H72" s="30"/>
      <c r="I72" s="23"/>
      <c r="J72" s="47"/>
      <c r="K72" s="86"/>
      <c r="L72" s="44"/>
      <c r="M72" s="44"/>
      <c r="N72" s="17"/>
      <c r="O72" s="23" t="str">
        <f t="shared" si="81"/>
        <v/>
      </c>
      <c r="P72" s="19" t="str">
        <f t="shared" si="82"/>
        <v/>
      </c>
      <c r="Q72" s="17"/>
      <c r="R72" s="23" t="str">
        <f t="shared" si="83"/>
        <v/>
      </c>
      <c r="S72" s="19" t="str">
        <f t="shared" si="84"/>
        <v/>
      </c>
      <c r="T72" s="19" t="str">
        <f t="shared" si="85"/>
        <v/>
      </c>
      <c r="U72" s="20" t="str">
        <f t="shared" si="86"/>
        <v/>
      </c>
      <c r="V72" s="23" t="str">
        <f t="shared" si="87"/>
        <v/>
      </c>
      <c r="W72" s="17"/>
      <c r="X72" s="23" t="str">
        <f t="shared" si="88"/>
        <v/>
      </c>
      <c r="Y72" s="21" t="str">
        <f t="shared" si="89"/>
        <v/>
      </c>
      <c r="Z72" s="22" t="str">
        <f t="shared" si="90"/>
        <v/>
      </c>
      <c r="AA72" s="22" t="str">
        <f t="shared" si="91"/>
        <v>I</v>
      </c>
      <c r="AB72" s="23" t="str">
        <f t="shared" si="92"/>
        <v>Situación crítica. Suspender actividades hasta que el riesgo esté bajo control. Intervención urgente.</v>
      </c>
      <c r="AC72" s="23" t="str">
        <f t="shared" si="93"/>
        <v>No Aceptable. Situación crítica, corrección urgente</v>
      </c>
      <c r="AD72" s="19">
        <v>1</v>
      </c>
      <c r="AE72" s="36"/>
      <c r="AF72" s="19"/>
      <c r="AG72" s="19"/>
      <c r="AH72" s="19"/>
      <c r="AI72" s="19"/>
      <c r="AJ72" s="19" t="s">
        <v>105</v>
      </c>
      <c r="AK72" s="19" t="s">
        <v>105</v>
      </c>
      <c r="AL72" s="28" t="e">
        <f>VLOOKUP(I72,Acciones!$A$1:$C$46,3)</f>
        <v>#N/A</v>
      </c>
    </row>
    <row r="73" spans="1:38" ht="249.95" customHeight="1" x14ac:dyDescent="0.25">
      <c r="A73" s="84"/>
      <c r="B73" s="31"/>
      <c r="C73" s="62"/>
      <c r="D73" s="62"/>
      <c r="E73" s="62"/>
      <c r="F73" s="62"/>
      <c r="G73" s="17"/>
      <c r="H73" s="16"/>
      <c r="I73" s="23"/>
      <c r="J73" s="45"/>
      <c r="K73" s="44"/>
      <c r="L73" s="44"/>
      <c r="M73" s="44"/>
      <c r="N73" s="17"/>
      <c r="O73" s="23" t="str">
        <f t="shared" si="81"/>
        <v/>
      </c>
      <c r="P73" s="19" t="str">
        <f t="shared" si="82"/>
        <v/>
      </c>
      <c r="Q73" s="17"/>
      <c r="R73" s="23" t="str">
        <f t="shared" si="83"/>
        <v/>
      </c>
      <c r="S73" s="19" t="str">
        <f t="shared" si="84"/>
        <v/>
      </c>
      <c r="T73" s="19" t="str">
        <f t="shared" si="85"/>
        <v/>
      </c>
      <c r="U73" s="20" t="str">
        <f t="shared" si="86"/>
        <v/>
      </c>
      <c r="V73" s="23" t="str">
        <f t="shared" si="87"/>
        <v/>
      </c>
      <c r="W73" s="17"/>
      <c r="X73" s="23" t="str">
        <f t="shared" si="88"/>
        <v/>
      </c>
      <c r="Y73" s="21" t="str">
        <f t="shared" si="89"/>
        <v/>
      </c>
      <c r="Z73" s="22" t="str">
        <f t="shared" si="90"/>
        <v/>
      </c>
      <c r="AA73" s="22" t="str">
        <f t="shared" si="91"/>
        <v>I</v>
      </c>
      <c r="AB73" s="23" t="str">
        <f t="shared" si="92"/>
        <v>Situación crítica. Suspender actividades hasta que el riesgo esté bajo control. Intervención urgente.</v>
      </c>
      <c r="AC73" s="23" t="str">
        <f t="shared" si="93"/>
        <v>No Aceptable. Situación crítica, corrección urgente</v>
      </c>
      <c r="AD73" s="19">
        <v>1</v>
      </c>
      <c r="AE73" s="23"/>
      <c r="AF73" s="23"/>
      <c r="AG73" s="19"/>
      <c r="AH73" s="19"/>
      <c r="AI73" s="19" t="s">
        <v>105</v>
      </c>
      <c r="AJ73" s="19" t="s">
        <v>105</v>
      </c>
      <c r="AK73" s="19" t="s">
        <v>105</v>
      </c>
      <c r="AL73" s="28" t="e">
        <f>VLOOKUP(I73,Acciones!$A$1:$C$46,3)</f>
        <v>#N/A</v>
      </c>
    </row>
    <row r="74" spans="1:38" ht="249.95" customHeight="1" x14ac:dyDescent="0.25">
      <c r="A74" s="84"/>
      <c r="B74" s="31"/>
      <c r="C74" s="62"/>
      <c r="D74" s="62"/>
      <c r="E74" s="62"/>
      <c r="F74" s="62"/>
      <c r="G74" s="17"/>
      <c r="H74" s="30"/>
      <c r="I74" s="23"/>
      <c r="J74" s="28"/>
      <c r="K74" s="44"/>
      <c r="L74" s="44"/>
      <c r="M74" s="61"/>
      <c r="N74" s="17"/>
      <c r="O74" s="23" t="str">
        <f>IF(N74="Baja (B)","No se ha detectado consecuencia alguna, o la eficacia del conjunto de medidas preventivas existentes es alta, o ambos. El riesgo está controlado. ",IF(N74="Media (M)","Se han detectado peligros que pueden dar lugar a consecuencias poco significativa(s) o de menor importancia, o la eficacia del conjunto de medidas preventivas existentes es moderada, o ambos.",IF(N74="Alta (A)","Se ha(n) detectado algún(os) peligro(s) que pueden dar lugar a consecuencias significativa(s), o la eficacia del conjunto de medidas preventivas existentes es baja, o ambos.",IF(N74="Muy Alta (MA)","Se ha(n) detectado peligro(s) que determina(n) como posible la generación de incidentes o consecuencias muy significativas, o la eficacia del conjunto de medidas preventivas existentes respecto al riesgo es nula o no existe, o ambos",""))))</f>
        <v/>
      </c>
      <c r="P74" s="19" t="str">
        <f t="shared" si="82"/>
        <v/>
      </c>
      <c r="Q74" s="17"/>
      <c r="R74" s="23" t="str">
        <f t="shared" si="83"/>
        <v/>
      </c>
      <c r="S74" s="19" t="str">
        <f t="shared" si="84"/>
        <v/>
      </c>
      <c r="T74" s="19" t="str">
        <f t="shared" si="85"/>
        <v/>
      </c>
      <c r="U74" s="20" t="str">
        <f t="shared" si="86"/>
        <v/>
      </c>
      <c r="V74" s="23" t="str">
        <f t="shared" si="87"/>
        <v/>
      </c>
      <c r="W74" s="17"/>
      <c r="X74" s="23" t="str">
        <f t="shared" si="88"/>
        <v/>
      </c>
      <c r="Y74" s="21" t="str">
        <f t="shared" si="89"/>
        <v/>
      </c>
      <c r="Z74" s="22" t="str">
        <f t="shared" si="90"/>
        <v/>
      </c>
      <c r="AA74" s="22" t="str">
        <f t="shared" si="91"/>
        <v>I</v>
      </c>
      <c r="AB74" s="23" t="str">
        <f t="shared" si="92"/>
        <v>Situación crítica. Suspender actividades hasta que el riesgo esté bajo control. Intervención urgente.</v>
      </c>
      <c r="AC74" s="23" t="str">
        <f t="shared" si="93"/>
        <v>No Aceptable. Situación crítica, corrección urgente</v>
      </c>
      <c r="AD74" s="19">
        <v>1</v>
      </c>
      <c r="AE74" s="17"/>
      <c r="AF74" s="23"/>
      <c r="AG74" s="19"/>
      <c r="AH74" s="19"/>
      <c r="AI74" s="19"/>
      <c r="AJ74" s="19" t="s">
        <v>105</v>
      </c>
      <c r="AK74" s="19" t="s">
        <v>105</v>
      </c>
      <c r="AL74" s="28" t="e">
        <f>VLOOKUP(I74,Acciones!$A$1:$C$46,3)</f>
        <v>#N/A</v>
      </c>
    </row>
    <row r="75" spans="1:38" ht="249.95" customHeight="1" x14ac:dyDescent="0.25">
      <c r="A75" s="84"/>
      <c r="B75" s="31"/>
      <c r="C75" s="62"/>
      <c r="D75" s="62"/>
      <c r="E75" s="62"/>
      <c r="F75" s="62"/>
      <c r="G75" s="17"/>
      <c r="H75" s="16"/>
      <c r="I75" s="23"/>
      <c r="J75" s="28"/>
      <c r="K75" s="44"/>
      <c r="L75" s="44"/>
      <c r="M75" s="44"/>
      <c r="N75" s="17"/>
      <c r="O75" s="23" t="str">
        <f t="shared" ref="O75:O79" si="94">IF(N75="Baja (B)","No se ha detectado consecuencia alguna, o la eficacia del conjunto de medidas preventivas existentes es alta, o ambos. El riesgo está controlado. ",IF(N75="Media (M)","Se han detectado peligros que pueden dar lugar a consecuencias poco
significativa(s) o de menor importancia, o la eficacia del conjunto de medidas preventivas existentes es moderada, o ambos.",IF(N75="Alta (A)","Se ha(n) detectado algún(os) peligro(s) que pueden dar lugar a consecuencias significativa(s), o la eficacia del conjunto de medidas preventivas existentes es baja, o ambos.",IF(N75="Muy Alta (MA)","Se ha(n) detectado peligro(s) que determina(n) como posible la generación de incidentes o consecuencias muy significativas, o la eficacia del conjunto de medidas preventivas existentes respecto al riesgo es nula o no existe, o ambos",""))))</f>
        <v/>
      </c>
      <c r="P75" s="19" t="str">
        <f t="shared" si="82"/>
        <v/>
      </c>
      <c r="Q75" s="17"/>
      <c r="R75" s="23" t="str">
        <f t="shared" si="83"/>
        <v/>
      </c>
      <c r="S75" s="19" t="str">
        <f t="shared" si="84"/>
        <v/>
      </c>
      <c r="T75" s="19" t="str">
        <f t="shared" si="85"/>
        <v/>
      </c>
      <c r="U75" s="20" t="str">
        <f t="shared" si="86"/>
        <v/>
      </c>
      <c r="V75" s="23" t="str">
        <f t="shared" si="87"/>
        <v/>
      </c>
      <c r="W75" s="17"/>
      <c r="X75" s="23" t="str">
        <f t="shared" si="88"/>
        <v/>
      </c>
      <c r="Y75" s="21" t="str">
        <f t="shared" si="89"/>
        <v/>
      </c>
      <c r="Z75" s="22" t="str">
        <f t="shared" si="90"/>
        <v/>
      </c>
      <c r="AA75" s="22" t="str">
        <f t="shared" si="91"/>
        <v>I</v>
      </c>
      <c r="AB75" s="23" t="str">
        <f t="shared" si="92"/>
        <v>Situación crítica. Suspender actividades hasta que el riesgo esté bajo control. Intervención urgente.</v>
      </c>
      <c r="AC75" s="23" t="str">
        <f t="shared" si="93"/>
        <v>No Aceptable. Situación crítica, corrección urgente</v>
      </c>
      <c r="AD75" s="19">
        <v>1</v>
      </c>
      <c r="AE75" s="23"/>
      <c r="AF75" s="23"/>
      <c r="AG75" s="19"/>
      <c r="AH75" s="19"/>
      <c r="AI75" s="19"/>
      <c r="AJ75" s="19" t="s">
        <v>105</v>
      </c>
      <c r="AK75" s="19"/>
      <c r="AL75" s="28" t="e">
        <f>VLOOKUP(I75,Acciones!$A$1:$C$46,3)</f>
        <v>#N/A</v>
      </c>
    </row>
    <row r="76" spans="1:38" ht="249.95" customHeight="1" x14ac:dyDescent="0.25">
      <c r="A76" s="84"/>
      <c r="B76" s="31"/>
      <c r="C76" s="62"/>
      <c r="D76" s="62"/>
      <c r="E76" s="62"/>
      <c r="F76" s="62"/>
      <c r="G76" s="17"/>
      <c r="H76" s="16"/>
      <c r="I76" s="23"/>
      <c r="J76" s="28"/>
      <c r="K76" s="44"/>
      <c r="L76" s="44"/>
      <c r="M76" s="44"/>
      <c r="N76" s="17"/>
      <c r="O76" s="23" t="str">
        <f t="shared" si="94"/>
        <v/>
      </c>
      <c r="P76" s="19" t="str">
        <f t="shared" si="82"/>
        <v/>
      </c>
      <c r="Q76" s="17"/>
      <c r="R76" s="23" t="str">
        <f t="shared" si="83"/>
        <v/>
      </c>
      <c r="S76" s="19" t="str">
        <f t="shared" si="84"/>
        <v/>
      </c>
      <c r="T76" s="19" t="str">
        <f t="shared" si="85"/>
        <v/>
      </c>
      <c r="U76" s="20" t="str">
        <f t="shared" si="86"/>
        <v/>
      </c>
      <c r="V76" s="23" t="str">
        <f t="shared" si="87"/>
        <v/>
      </c>
      <c r="W76" s="17"/>
      <c r="X76" s="23" t="str">
        <f t="shared" si="88"/>
        <v/>
      </c>
      <c r="Y76" s="21" t="str">
        <f t="shared" si="89"/>
        <v/>
      </c>
      <c r="Z76" s="22" t="str">
        <f t="shared" si="90"/>
        <v/>
      </c>
      <c r="AA76" s="22" t="str">
        <f t="shared" si="91"/>
        <v>I</v>
      </c>
      <c r="AB76" s="23" t="str">
        <f t="shared" si="92"/>
        <v>Situación crítica. Suspender actividades hasta que el riesgo esté bajo control. Intervención urgente.</v>
      </c>
      <c r="AC76" s="23" t="str">
        <f t="shared" si="93"/>
        <v>No Aceptable. Situación crítica, corrección urgente</v>
      </c>
      <c r="AD76" s="19">
        <v>2</v>
      </c>
      <c r="AE76" s="23"/>
      <c r="AF76" s="23"/>
      <c r="AG76" s="19"/>
      <c r="AH76" s="19"/>
      <c r="AI76" s="19"/>
      <c r="AJ76" s="19" t="s">
        <v>105</v>
      </c>
      <c r="AK76" s="19"/>
      <c r="AL76" s="28" t="e">
        <f>VLOOKUP(I76,Acciones!$A$1:$C$46,3)</f>
        <v>#N/A</v>
      </c>
    </row>
    <row r="77" spans="1:38" ht="249.95" customHeight="1" x14ac:dyDescent="0.25">
      <c r="A77" s="84"/>
      <c r="B77" s="31"/>
      <c r="C77" s="62"/>
      <c r="D77" s="62"/>
      <c r="E77" s="62"/>
      <c r="F77" s="62"/>
      <c r="G77" s="17"/>
      <c r="H77" s="16"/>
      <c r="I77" s="23"/>
      <c r="J77" s="28"/>
      <c r="K77" s="44"/>
      <c r="L77" s="44"/>
      <c r="M77" s="44"/>
      <c r="N77" s="17"/>
      <c r="O77" s="23" t="str">
        <f t="shared" si="94"/>
        <v/>
      </c>
      <c r="P77" s="19" t="str">
        <f t="shared" si="82"/>
        <v/>
      </c>
      <c r="Q77" s="17"/>
      <c r="R77" s="23" t="str">
        <f t="shared" si="83"/>
        <v/>
      </c>
      <c r="S77" s="19" t="str">
        <f t="shared" si="84"/>
        <v/>
      </c>
      <c r="T77" s="19" t="str">
        <f t="shared" si="85"/>
        <v/>
      </c>
      <c r="U77" s="20" t="str">
        <f t="shared" si="86"/>
        <v/>
      </c>
      <c r="V77" s="23" t="str">
        <f t="shared" si="87"/>
        <v/>
      </c>
      <c r="W77" s="17"/>
      <c r="X77" s="23" t="str">
        <f t="shared" si="88"/>
        <v/>
      </c>
      <c r="Y77" s="21" t="str">
        <f t="shared" si="89"/>
        <v/>
      </c>
      <c r="Z77" s="22" t="str">
        <f t="shared" si="90"/>
        <v/>
      </c>
      <c r="AA77" s="22" t="str">
        <f t="shared" si="91"/>
        <v>I</v>
      </c>
      <c r="AB77" s="23" t="str">
        <f t="shared" si="92"/>
        <v>Situación crítica. Suspender actividades hasta que el riesgo esté bajo control. Intervención urgente.</v>
      </c>
      <c r="AC77" s="23" t="str">
        <f t="shared" si="93"/>
        <v>No Aceptable. Situación crítica, corrección urgente</v>
      </c>
      <c r="AD77" s="19">
        <v>1</v>
      </c>
      <c r="AE77" s="23"/>
      <c r="AF77" s="23"/>
      <c r="AG77" s="19"/>
      <c r="AH77" s="19"/>
      <c r="AI77" s="19"/>
      <c r="AJ77" s="19" t="s">
        <v>105</v>
      </c>
      <c r="AK77" s="19"/>
      <c r="AL77" s="28" t="e">
        <f>VLOOKUP(I77,Acciones!$A$1:$C$46,3)</f>
        <v>#N/A</v>
      </c>
    </row>
    <row r="78" spans="1:38" ht="249.95" customHeight="1" x14ac:dyDescent="0.25">
      <c r="A78" s="84"/>
      <c r="B78" s="31"/>
      <c r="C78" s="62"/>
      <c r="D78" s="62"/>
      <c r="E78" s="62"/>
      <c r="F78" s="62"/>
      <c r="G78" s="17"/>
      <c r="H78" s="16"/>
      <c r="I78" s="23"/>
      <c r="J78" s="28"/>
      <c r="K78" s="44"/>
      <c r="L78" s="44"/>
      <c r="M78" s="44"/>
      <c r="N78" s="17"/>
      <c r="O78" s="23" t="str">
        <f t="shared" si="94"/>
        <v/>
      </c>
      <c r="P78" s="19" t="str">
        <f t="shared" si="82"/>
        <v/>
      </c>
      <c r="Q78" s="17"/>
      <c r="R78" s="23" t="str">
        <f t="shared" si="83"/>
        <v/>
      </c>
      <c r="S78" s="19" t="str">
        <f t="shared" si="84"/>
        <v/>
      </c>
      <c r="T78" s="19" t="str">
        <f t="shared" si="85"/>
        <v/>
      </c>
      <c r="U78" s="20" t="str">
        <f t="shared" si="86"/>
        <v/>
      </c>
      <c r="V78" s="23" t="str">
        <f t="shared" si="87"/>
        <v/>
      </c>
      <c r="W78" s="17"/>
      <c r="X78" s="23" t="str">
        <f t="shared" si="88"/>
        <v/>
      </c>
      <c r="Y78" s="21" t="str">
        <f t="shared" si="89"/>
        <v/>
      </c>
      <c r="Z78" s="22" t="str">
        <f t="shared" si="90"/>
        <v/>
      </c>
      <c r="AA78" s="22" t="str">
        <f t="shared" si="91"/>
        <v>I</v>
      </c>
      <c r="AB78" s="23" t="str">
        <f t="shared" si="92"/>
        <v>Situación crítica. Suspender actividades hasta que el riesgo esté bajo control. Intervención urgente.</v>
      </c>
      <c r="AC78" s="23" t="str">
        <f t="shared" si="93"/>
        <v>No Aceptable. Situación crítica, corrección urgente</v>
      </c>
      <c r="AD78" s="19">
        <v>1</v>
      </c>
      <c r="AE78" s="17"/>
      <c r="AF78" s="23"/>
      <c r="AG78" s="19"/>
      <c r="AH78" s="19"/>
      <c r="AI78" s="19"/>
      <c r="AJ78" s="19" t="s">
        <v>105</v>
      </c>
      <c r="AK78" s="19"/>
      <c r="AL78" s="28" t="e">
        <f>VLOOKUP(I78,Acciones!$A$1:$C$46,3)</f>
        <v>#N/A</v>
      </c>
    </row>
    <row r="79" spans="1:38" ht="249.95" customHeight="1" x14ac:dyDescent="0.25">
      <c r="A79" s="84"/>
      <c r="B79" s="31"/>
      <c r="C79" s="62"/>
      <c r="D79" s="62"/>
      <c r="E79" s="62"/>
      <c r="F79" s="62"/>
      <c r="G79" s="17"/>
      <c r="H79" s="16"/>
      <c r="I79" s="23"/>
      <c r="J79" s="28"/>
      <c r="K79" s="44"/>
      <c r="L79" s="44"/>
      <c r="M79" s="44"/>
      <c r="N79" s="17"/>
      <c r="O79" s="23" t="str">
        <f t="shared" si="94"/>
        <v/>
      </c>
      <c r="P79" s="19" t="str">
        <f t="shared" si="82"/>
        <v/>
      </c>
      <c r="Q79" s="17"/>
      <c r="R79" s="23" t="str">
        <f t="shared" si="83"/>
        <v/>
      </c>
      <c r="S79" s="19" t="str">
        <f t="shared" si="84"/>
        <v/>
      </c>
      <c r="T79" s="19" t="str">
        <f t="shared" si="85"/>
        <v/>
      </c>
      <c r="U79" s="20" t="str">
        <f t="shared" si="86"/>
        <v/>
      </c>
      <c r="V79" s="23" t="str">
        <f t="shared" si="87"/>
        <v/>
      </c>
      <c r="W79" s="17"/>
      <c r="X79" s="23" t="str">
        <f t="shared" si="88"/>
        <v/>
      </c>
      <c r="Y79" s="21" t="str">
        <f t="shared" si="89"/>
        <v/>
      </c>
      <c r="Z79" s="22" t="str">
        <f t="shared" si="90"/>
        <v/>
      </c>
      <c r="AA79" s="22" t="str">
        <f t="shared" si="91"/>
        <v>I</v>
      </c>
      <c r="AB79" s="23" t="str">
        <f t="shared" si="92"/>
        <v>Situación crítica. Suspender actividades hasta que el riesgo esté bajo control. Intervención urgente.</v>
      </c>
      <c r="AC79" s="23" t="str">
        <f t="shared" si="93"/>
        <v>No Aceptable. Situación crítica, corrección urgente</v>
      </c>
      <c r="AD79" s="19">
        <v>1</v>
      </c>
      <c r="AE79" s="17"/>
      <c r="AF79" s="23"/>
      <c r="AG79" s="19"/>
      <c r="AH79" s="19"/>
      <c r="AI79" s="19"/>
      <c r="AJ79" s="19" t="s">
        <v>105</v>
      </c>
      <c r="AK79" s="19"/>
      <c r="AL79" s="28" t="e">
        <f>VLOOKUP(I79,Acciones!$A$1:$C$46,3)</f>
        <v>#N/A</v>
      </c>
    </row>
    <row r="80" spans="1:38" ht="249.95" customHeight="1" x14ac:dyDescent="0.25">
      <c r="A80" s="84"/>
      <c r="B80" s="31"/>
      <c r="C80" s="62"/>
      <c r="D80" s="62"/>
      <c r="E80" s="62"/>
      <c r="F80" s="62"/>
      <c r="G80" s="17"/>
      <c r="H80" s="16"/>
      <c r="I80" s="23"/>
      <c r="J80" s="46"/>
      <c r="K80" s="44"/>
      <c r="L80" s="44"/>
      <c r="M80" s="44"/>
      <c r="N80" s="17"/>
      <c r="O80" s="23" t="str">
        <f t="shared" ref="O80:O82" si="95">IF(N80="Baja (B)","No se ha detectado consecuencia alguna, o la eficacia del conjunto de medidas preventivas existentes es alta, o ambos. El riesgo está controlado. ",IF(N80="Media (M)","Se han detectado peligros que pueden dar lugar a consecuencias poco
significativa(s) o de menor importancia, o la eficacia del conjunto de medidas preventivas existentes es moderada, o ambos.",IF(N80="Alta (A)","Se ha(n) detectado algún(os) peligro(s) que pueden dar lugar a consecuencias significativa(s), o la eficacia del conjunto de medidas preventivas existentes es baja, o ambos.",IF(N80="Muy Alta (MA)","Se ha(n) detectado peligro(s) que determina(n) como posible la generación de incidentes o consecuencias muy significativas, o la eficacia del conjunto de medidas preventivas existentes respecto al riesgo es nula o no existe, o ambos",""))))</f>
        <v/>
      </c>
      <c r="P80" s="19" t="str">
        <f t="shared" si="69"/>
        <v/>
      </c>
      <c r="Q80" s="17"/>
      <c r="R80" s="23" t="str">
        <f t="shared" si="70"/>
        <v/>
      </c>
      <c r="S80" s="19" t="str">
        <f t="shared" si="71"/>
        <v/>
      </c>
      <c r="T80" s="19" t="str">
        <f t="shared" si="72"/>
        <v/>
      </c>
      <c r="U80" s="20" t="str">
        <f t="shared" si="73"/>
        <v/>
      </c>
      <c r="V80" s="23" t="str">
        <f t="shared" si="74"/>
        <v/>
      </c>
      <c r="W80" s="17"/>
      <c r="X80" s="23" t="str">
        <f t="shared" si="75"/>
        <v/>
      </c>
      <c r="Y80" s="21" t="str">
        <f t="shared" si="76"/>
        <v/>
      </c>
      <c r="Z80" s="22" t="str">
        <f t="shared" si="77"/>
        <v/>
      </c>
      <c r="AA80" s="22" t="str">
        <f t="shared" si="78"/>
        <v>I</v>
      </c>
      <c r="AB80" s="23" t="str">
        <f t="shared" si="79"/>
        <v>Situación crítica. Suspender actividades hasta que el riesgo esté bajo control. Intervención urgente.</v>
      </c>
      <c r="AC80" s="23" t="str">
        <f t="shared" si="80"/>
        <v>No Aceptable. Situación crítica, corrección urgente</v>
      </c>
      <c r="AD80" s="19">
        <v>1</v>
      </c>
      <c r="AE80" s="19"/>
      <c r="AF80" s="23"/>
      <c r="AG80" s="19"/>
      <c r="AH80" s="19"/>
      <c r="AI80" s="19"/>
      <c r="AJ80" s="19" t="s">
        <v>105</v>
      </c>
      <c r="AK80" s="19"/>
      <c r="AL80" s="28" t="e">
        <f>VLOOKUP(I80,Acciones!$A$1:$C$46,3)</f>
        <v>#N/A</v>
      </c>
    </row>
    <row r="81" spans="2:38" ht="249.95" customHeight="1" x14ac:dyDescent="0.25">
      <c r="B81" s="31"/>
      <c r="C81" s="62"/>
      <c r="D81" s="62"/>
      <c r="E81" s="62"/>
      <c r="F81" s="62"/>
      <c r="G81" s="17"/>
      <c r="H81" s="30"/>
      <c r="I81" s="23"/>
      <c r="J81" s="47"/>
      <c r="K81" s="86"/>
      <c r="L81" s="44"/>
      <c r="M81" s="44"/>
      <c r="N81" s="17"/>
      <c r="O81" s="23" t="str">
        <f t="shared" si="95"/>
        <v/>
      </c>
      <c r="P81" s="19" t="str">
        <f t="shared" si="69"/>
        <v/>
      </c>
      <c r="Q81" s="17"/>
      <c r="R81" s="23" t="str">
        <f t="shared" si="70"/>
        <v/>
      </c>
      <c r="S81" s="19" t="str">
        <f t="shared" si="71"/>
        <v/>
      </c>
      <c r="T81" s="19" t="str">
        <f t="shared" si="72"/>
        <v/>
      </c>
      <c r="U81" s="20" t="str">
        <f t="shared" si="73"/>
        <v/>
      </c>
      <c r="V81" s="23" t="str">
        <f t="shared" si="74"/>
        <v/>
      </c>
      <c r="W81" s="17"/>
      <c r="X81" s="23" t="str">
        <f t="shared" si="75"/>
        <v/>
      </c>
      <c r="Y81" s="21" t="str">
        <f t="shared" si="76"/>
        <v/>
      </c>
      <c r="Z81" s="22" t="str">
        <f t="shared" si="77"/>
        <v/>
      </c>
      <c r="AA81" s="22" t="str">
        <f t="shared" si="78"/>
        <v>I</v>
      </c>
      <c r="AB81" s="23" t="str">
        <f t="shared" si="79"/>
        <v>Situación crítica. Suspender actividades hasta que el riesgo esté bajo control. Intervención urgente.</v>
      </c>
      <c r="AC81" s="23" t="str">
        <f t="shared" si="80"/>
        <v>No Aceptable. Situación crítica, corrección urgente</v>
      </c>
      <c r="AD81" s="19">
        <v>1</v>
      </c>
      <c r="AE81" s="36"/>
      <c r="AF81" s="19"/>
      <c r="AG81" s="19"/>
      <c r="AH81" s="19"/>
      <c r="AI81" s="19"/>
      <c r="AJ81" s="19" t="s">
        <v>105</v>
      </c>
      <c r="AK81" s="19" t="s">
        <v>105</v>
      </c>
      <c r="AL81" s="28" t="e">
        <f>VLOOKUP(I81,Acciones!$A$1:$C$46,3)</f>
        <v>#N/A</v>
      </c>
    </row>
    <row r="82" spans="2:38" ht="249.95" customHeight="1" x14ac:dyDescent="0.25">
      <c r="B82" s="31"/>
      <c r="C82" s="62"/>
      <c r="D82" s="62"/>
      <c r="E82" s="62"/>
      <c r="F82" s="62"/>
      <c r="G82" s="17"/>
      <c r="H82" s="16"/>
      <c r="I82" s="23"/>
      <c r="J82" s="45"/>
      <c r="K82" s="44"/>
      <c r="L82" s="44"/>
      <c r="M82" s="44"/>
      <c r="N82" s="17"/>
      <c r="O82" s="23" t="str">
        <f t="shared" si="95"/>
        <v/>
      </c>
      <c r="P82" s="19" t="str">
        <f t="shared" si="69"/>
        <v/>
      </c>
      <c r="Q82" s="17"/>
      <c r="R82" s="23" t="str">
        <f t="shared" si="70"/>
        <v/>
      </c>
      <c r="S82" s="19" t="str">
        <f t="shared" si="71"/>
        <v/>
      </c>
      <c r="T82" s="19" t="str">
        <f t="shared" si="72"/>
        <v/>
      </c>
      <c r="U82" s="20" t="str">
        <f t="shared" si="73"/>
        <v/>
      </c>
      <c r="V82" s="23" t="str">
        <f t="shared" si="74"/>
        <v/>
      </c>
      <c r="W82" s="17"/>
      <c r="X82" s="23" t="str">
        <f t="shared" si="75"/>
        <v/>
      </c>
      <c r="Y82" s="21" t="str">
        <f t="shared" si="76"/>
        <v/>
      </c>
      <c r="Z82" s="22" t="str">
        <f t="shared" si="77"/>
        <v/>
      </c>
      <c r="AA82" s="22" t="str">
        <f t="shared" si="78"/>
        <v>I</v>
      </c>
      <c r="AB82" s="23" t="str">
        <f t="shared" si="79"/>
        <v>Situación crítica. Suspender actividades hasta que el riesgo esté bajo control. Intervención urgente.</v>
      </c>
      <c r="AC82" s="23" t="str">
        <f t="shared" si="80"/>
        <v>No Aceptable. Situación crítica, corrección urgente</v>
      </c>
      <c r="AD82" s="19">
        <v>1</v>
      </c>
      <c r="AE82" s="23"/>
      <c r="AF82" s="23"/>
      <c r="AG82" s="19"/>
      <c r="AH82" s="19"/>
      <c r="AI82" s="19" t="s">
        <v>105</v>
      </c>
      <c r="AJ82" s="19" t="s">
        <v>105</v>
      </c>
      <c r="AK82" s="19" t="s">
        <v>105</v>
      </c>
      <c r="AL82" s="28" t="e">
        <f>VLOOKUP(I82,Acciones!$A$1:$C$46,3)</f>
        <v>#N/A</v>
      </c>
    </row>
    <row r="83" spans="2:38" ht="249.95" customHeight="1" x14ac:dyDescent="0.25">
      <c r="B83" s="31"/>
      <c r="C83" s="62"/>
      <c r="D83" s="62"/>
      <c r="E83" s="62"/>
      <c r="F83" s="62"/>
      <c r="G83" s="17"/>
      <c r="H83" s="30"/>
      <c r="I83" s="23"/>
      <c r="J83" s="28"/>
      <c r="K83" s="44"/>
      <c r="L83" s="44"/>
      <c r="M83" s="61"/>
      <c r="N83" s="17"/>
      <c r="O83" s="23" t="str">
        <f>IF(N83="Baja (B)","No se ha detectado consecuencia alguna, o la eficacia del conjunto de medidas preventivas existentes es alta, o ambos. El riesgo está controlado. ",IF(N83="Media (M)","Se han detectado peligros que pueden dar lugar a consecuencias poco significativa(s) o de menor importancia, o la eficacia del conjunto de medidas preventivas existentes es moderada, o ambos.",IF(N83="Alta (A)","Se ha(n) detectado algún(os) peligro(s) que pueden dar lugar a consecuencias significativa(s), o la eficacia del conjunto de medidas preventivas existentes es baja, o ambos.",IF(N83="Muy Alta (MA)","Se ha(n) detectado peligro(s) que determina(n) como posible la generación de incidentes o consecuencias muy significativas, o la eficacia del conjunto de medidas preventivas existentes respecto al riesgo es nula o no existe, o ambos",""))))</f>
        <v/>
      </c>
      <c r="P83" s="19" t="str">
        <f t="shared" si="69"/>
        <v/>
      </c>
      <c r="Q83" s="17"/>
      <c r="R83" s="23" t="str">
        <f t="shared" si="70"/>
        <v/>
      </c>
      <c r="S83" s="19" t="str">
        <f t="shared" si="71"/>
        <v/>
      </c>
      <c r="T83" s="19" t="str">
        <f t="shared" si="72"/>
        <v/>
      </c>
      <c r="U83" s="20" t="str">
        <f t="shared" si="73"/>
        <v/>
      </c>
      <c r="V83" s="23" t="str">
        <f t="shared" si="74"/>
        <v/>
      </c>
      <c r="W83" s="17"/>
      <c r="X83" s="23" t="str">
        <f t="shared" si="75"/>
        <v/>
      </c>
      <c r="Y83" s="21" t="str">
        <f t="shared" si="76"/>
        <v/>
      </c>
      <c r="Z83" s="22" t="str">
        <f t="shared" si="77"/>
        <v/>
      </c>
      <c r="AA83" s="22" t="str">
        <f t="shared" si="78"/>
        <v>I</v>
      </c>
      <c r="AB83" s="23" t="str">
        <f t="shared" si="79"/>
        <v>Situación crítica. Suspender actividades hasta que el riesgo esté bajo control. Intervención urgente.</v>
      </c>
      <c r="AC83" s="23" t="str">
        <f t="shared" si="80"/>
        <v>No Aceptable. Situación crítica, corrección urgente</v>
      </c>
      <c r="AD83" s="19">
        <v>1</v>
      </c>
      <c r="AE83" s="17"/>
      <c r="AF83" s="23"/>
      <c r="AG83" s="19"/>
      <c r="AH83" s="19"/>
      <c r="AI83" s="19"/>
      <c r="AJ83" s="19" t="s">
        <v>105</v>
      </c>
      <c r="AK83" s="19" t="s">
        <v>105</v>
      </c>
      <c r="AL83" s="28" t="e">
        <f>VLOOKUP(I83,Acciones!$A$1:$C$46,3)</f>
        <v>#N/A</v>
      </c>
    </row>
    <row r="84" spans="2:38" ht="249.95" customHeight="1" x14ac:dyDescent="0.25">
      <c r="B84" s="31"/>
      <c r="C84" s="62"/>
      <c r="D84" s="62"/>
      <c r="E84" s="62"/>
      <c r="F84" s="62"/>
      <c r="G84" s="17"/>
      <c r="H84" s="16"/>
      <c r="I84" s="23"/>
      <c r="J84" s="28"/>
      <c r="K84" s="44"/>
      <c r="L84" s="44"/>
      <c r="M84" s="44"/>
      <c r="N84" s="17"/>
      <c r="O84" s="23" t="str">
        <f t="shared" ref="O84:O88" si="96">IF(N84="Baja (B)","No se ha detectado consecuencia alguna, o la eficacia del conjunto de medidas preventivas existentes es alta, o ambos. El riesgo está controlado. ",IF(N84="Media (M)","Se han detectado peligros que pueden dar lugar a consecuencias poco
significativa(s) o de menor importancia, o la eficacia del conjunto de medidas preventivas existentes es moderada, o ambos.",IF(N84="Alta (A)","Se ha(n) detectado algún(os) peligro(s) que pueden dar lugar a consecuencias significativa(s), o la eficacia del conjunto de medidas preventivas existentes es baja, o ambos.",IF(N84="Muy Alta (MA)","Se ha(n) detectado peligro(s) que determina(n) como posible la generación de incidentes o consecuencias muy significativas, o la eficacia del conjunto de medidas preventivas existentes respecto al riesgo es nula o no existe, o ambos",""))))</f>
        <v/>
      </c>
      <c r="P84" s="19" t="str">
        <f t="shared" si="69"/>
        <v/>
      </c>
      <c r="Q84" s="17"/>
      <c r="R84" s="23" t="str">
        <f t="shared" si="70"/>
        <v/>
      </c>
      <c r="S84" s="19" t="str">
        <f t="shared" si="71"/>
        <v/>
      </c>
      <c r="T84" s="19" t="str">
        <f t="shared" si="72"/>
        <v/>
      </c>
      <c r="U84" s="20" t="str">
        <f t="shared" si="73"/>
        <v/>
      </c>
      <c r="V84" s="23" t="str">
        <f t="shared" si="74"/>
        <v/>
      </c>
      <c r="W84" s="17"/>
      <c r="X84" s="23" t="str">
        <f t="shared" si="75"/>
        <v/>
      </c>
      <c r="Y84" s="21" t="str">
        <f t="shared" si="76"/>
        <v/>
      </c>
      <c r="Z84" s="22" t="str">
        <f t="shared" si="77"/>
        <v/>
      </c>
      <c r="AA84" s="22" t="str">
        <f t="shared" si="78"/>
        <v>I</v>
      </c>
      <c r="AB84" s="23" t="str">
        <f t="shared" si="79"/>
        <v>Situación crítica. Suspender actividades hasta que el riesgo esté bajo control. Intervención urgente.</v>
      </c>
      <c r="AC84" s="23" t="str">
        <f t="shared" si="80"/>
        <v>No Aceptable. Situación crítica, corrección urgente</v>
      </c>
      <c r="AD84" s="19">
        <v>1</v>
      </c>
      <c r="AE84" s="23"/>
      <c r="AF84" s="23"/>
      <c r="AG84" s="19"/>
      <c r="AH84" s="19"/>
      <c r="AI84" s="19"/>
      <c r="AJ84" s="19" t="s">
        <v>105</v>
      </c>
      <c r="AK84" s="19"/>
      <c r="AL84" s="28" t="e">
        <f>VLOOKUP(I84,Acciones!$A$1:$C$46,3)</f>
        <v>#N/A</v>
      </c>
    </row>
    <row r="85" spans="2:38" ht="249.95" customHeight="1" x14ac:dyDescent="0.25">
      <c r="B85" s="31"/>
      <c r="C85" s="62"/>
      <c r="D85" s="62"/>
      <c r="E85" s="62"/>
      <c r="F85" s="62"/>
      <c r="G85" s="17"/>
      <c r="H85" s="16"/>
      <c r="I85" s="23"/>
      <c r="J85" s="28"/>
      <c r="K85" s="44"/>
      <c r="L85" s="44"/>
      <c r="M85" s="44"/>
      <c r="N85" s="17"/>
      <c r="O85" s="23" t="str">
        <f t="shared" si="96"/>
        <v/>
      </c>
      <c r="P85" s="19" t="str">
        <f t="shared" si="69"/>
        <v/>
      </c>
      <c r="Q85" s="17"/>
      <c r="R85" s="23" t="str">
        <f t="shared" si="70"/>
        <v/>
      </c>
      <c r="S85" s="19" t="str">
        <f t="shared" si="71"/>
        <v/>
      </c>
      <c r="T85" s="19" t="str">
        <f t="shared" si="72"/>
        <v/>
      </c>
      <c r="U85" s="20" t="str">
        <f t="shared" si="73"/>
        <v/>
      </c>
      <c r="V85" s="23" t="str">
        <f t="shared" si="74"/>
        <v/>
      </c>
      <c r="W85" s="17"/>
      <c r="X85" s="23" t="str">
        <f t="shared" si="75"/>
        <v/>
      </c>
      <c r="Y85" s="21" t="str">
        <f t="shared" si="76"/>
        <v/>
      </c>
      <c r="Z85" s="22" t="str">
        <f t="shared" si="77"/>
        <v/>
      </c>
      <c r="AA85" s="22" t="str">
        <f t="shared" si="78"/>
        <v>I</v>
      </c>
      <c r="AB85" s="23" t="str">
        <f t="shared" si="79"/>
        <v>Situación crítica. Suspender actividades hasta que el riesgo esté bajo control. Intervención urgente.</v>
      </c>
      <c r="AC85" s="23" t="str">
        <f t="shared" si="80"/>
        <v>No Aceptable. Situación crítica, corrección urgente</v>
      </c>
      <c r="AD85" s="19">
        <v>2</v>
      </c>
      <c r="AE85" s="23"/>
      <c r="AF85" s="23"/>
      <c r="AG85" s="19"/>
      <c r="AH85" s="19"/>
      <c r="AI85" s="19"/>
      <c r="AJ85" s="19" t="s">
        <v>105</v>
      </c>
      <c r="AK85" s="19"/>
      <c r="AL85" s="28" t="e">
        <f>VLOOKUP(I85,Acciones!$A$1:$C$46,3)</f>
        <v>#N/A</v>
      </c>
    </row>
    <row r="86" spans="2:38" ht="249.95" customHeight="1" x14ac:dyDescent="0.25">
      <c r="B86" s="31"/>
      <c r="C86" s="62"/>
      <c r="D86" s="62"/>
      <c r="E86" s="62"/>
      <c r="F86" s="62"/>
      <c r="G86" s="17"/>
      <c r="H86" s="16"/>
      <c r="I86" s="23"/>
      <c r="J86" s="28"/>
      <c r="K86" s="44"/>
      <c r="L86" s="44"/>
      <c r="M86" s="44"/>
      <c r="N86" s="17"/>
      <c r="O86" s="23" t="str">
        <f t="shared" si="96"/>
        <v/>
      </c>
      <c r="P86" s="19" t="str">
        <f t="shared" si="69"/>
        <v/>
      </c>
      <c r="Q86" s="17"/>
      <c r="R86" s="23" t="str">
        <f t="shared" si="70"/>
        <v/>
      </c>
      <c r="S86" s="19" t="str">
        <f t="shared" si="71"/>
        <v/>
      </c>
      <c r="T86" s="19" t="str">
        <f t="shared" si="72"/>
        <v/>
      </c>
      <c r="U86" s="20" t="str">
        <f t="shared" si="73"/>
        <v/>
      </c>
      <c r="V86" s="23" t="str">
        <f t="shared" si="74"/>
        <v/>
      </c>
      <c r="W86" s="17"/>
      <c r="X86" s="23" t="str">
        <f t="shared" si="75"/>
        <v/>
      </c>
      <c r="Y86" s="21" t="str">
        <f t="shared" si="76"/>
        <v/>
      </c>
      <c r="Z86" s="22" t="str">
        <f t="shared" si="77"/>
        <v/>
      </c>
      <c r="AA86" s="22" t="str">
        <f t="shared" si="78"/>
        <v>I</v>
      </c>
      <c r="AB86" s="23" t="str">
        <f t="shared" si="79"/>
        <v>Situación crítica. Suspender actividades hasta que el riesgo esté bajo control. Intervención urgente.</v>
      </c>
      <c r="AC86" s="23" t="str">
        <f t="shared" si="80"/>
        <v>No Aceptable. Situación crítica, corrección urgente</v>
      </c>
      <c r="AD86" s="19">
        <v>1</v>
      </c>
      <c r="AE86" s="23"/>
      <c r="AF86" s="23"/>
      <c r="AG86" s="19"/>
      <c r="AH86" s="19"/>
      <c r="AI86" s="19"/>
      <c r="AJ86" s="19" t="s">
        <v>105</v>
      </c>
      <c r="AK86" s="19"/>
      <c r="AL86" s="28" t="e">
        <f>VLOOKUP(I86,Acciones!$A$1:$C$46,3)</f>
        <v>#N/A</v>
      </c>
    </row>
    <row r="87" spans="2:38" ht="249.95" customHeight="1" x14ac:dyDescent="0.25">
      <c r="B87" s="31"/>
      <c r="C87" s="62"/>
      <c r="D87" s="62"/>
      <c r="E87" s="62"/>
      <c r="F87" s="62"/>
      <c r="G87" s="17"/>
      <c r="H87" s="16"/>
      <c r="I87" s="23"/>
      <c r="J87" s="28"/>
      <c r="K87" s="44"/>
      <c r="L87" s="44"/>
      <c r="M87" s="44"/>
      <c r="N87" s="17"/>
      <c r="O87" s="23" t="str">
        <f t="shared" si="96"/>
        <v/>
      </c>
      <c r="P87" s="19" t="str">
        <f t="shared" si="69"/>
        <v/>
      </c>
      <c r="Q87" s="17"/>
      <c r="R87" s="23" t="str">
        <f t="shared" si="70"/>
        <v/>
      </c>
      <c r="S87" s="19" t="str">
        <f t="shared" si="71"/>
        <v/>
      </c>
      <c r="T87" s="19" t="str">
        <f t="shared" si="72"/>
        <v/>
      </c>
      <c r="U87" s="20" t="str">
        <f t="shared" si="73"/>
        <v/>
      </c>
      <c r="V87" s="23" t="str">
        <f t="shared" si="74"/>
        <v/>
      </c>
      <c r="W87" s="17"/>
      <c r="X87" s="23" t="str">
        <f t="shared" si="75"/>
        <v/>
      </c>
      <c r="Y87" s="21" t="str">
        <f t="shared" si="76"/>
        <v/>
      </c>
      <c r="Z87" s="22" t="str">
        <f t="shared" si="77"/>
        <v/>
      </c>
      <c r="AA87" s="22" t="str">
        <f t="shared" si="78"/>
        <v>I</v>
      </c>
      <c r="AB87" s="23" t="str">
        <f t="shared" si="79"/>
        <v>Situación crítica. Suspender actividades hasta que el riesgo esté bajo control. Intervención urgente.</v>
      </c>
      <c r="AC87" s="23" t="str">
        <f t="shared" si="80"/>
        <v>No Aceptable. Situación crítica, corrección urgente</v>
      </c>
      <c r="AD87" s="19">
        <v>1</v>
      </c>
      <c r="AE87" s="17"/>
      <c r="AF87" s="23"/>
      <c r="AG87" s="19"/>
      <c r="AH87" s="19"/>
      <c r="AI87" s="19"/>
      <c r="AJ87" s="19" t="s">
        <v>105</v>
      </c>
      <c r="AK87" s="19"/>
      <c r="AL87" s="28" t="e">
        <f>VLOOKUP(I87,Acciones!$A$1:$C$46,3)</f>
        <v>#N/A</v>
      </c>
    </row>
    <row r="88" spans="2:38" ht="249.95" customHeight="1" x14ac:dyDescent="0.25">
      <c r="B88" s="31"/>
      <c r="C88" s="62"/>
      <c r="D88" s="62"/>
      <c r="E88" s="62"/>
      <c r="F88" s="62"/>
      <c r="G88" s="17"/>
      <c r="H88" s="16"/>
      <c r="I88" s="23"/>
      <c r="J88" s="28"/>
      <c r="K88" s="44"/>
      <c r="L88" s="44"/>
      <c r="M88" s="44"/>
      <c r="N88" s="17"/>
      <c r="O88" s="23" t="str">
        <f t="shared" si="96"/>
        <v/>
      </c>
      <c r="P88" s="19" t="str">
        <f t="shared" si="69"/>
        <v/>
      </c>
      <c r="Q88" s="17"/>
      <c r="R88" s="23" t="str">
        <f t="shared" si="70"/>
        <v/>
      </c>
      <c r="S88" s="19" t="str">
        <f t="shared" si="71"/>
        <v/>
      </c>
      <c r="T88" s="19" t="str">
        <f t="shared" si="72"/>
        <v/>
      </c>
      <c r="U88" s="20" t="str">
        <f t="shared" si="73"/>
        <v/>
      </c>
      <c r="V88" s="23" t="str">
        <f t="shared" si="74"/>
        <v/>
      </c>
      <c r="W88" s="17"/>
      <c r="X88" s="23" t="str">
        <f t="shared" si="75"/>
        <v/>
      </c>
      <c r="Y88" s="21" t="str">
        <f t="shared" si="76"/>
        <v/>
      </c>
      <c r="Z88" s="22" t="str">
        <f t="shared" si="77"/>
        <v/>
      </c>
      <c r="AA88" s="22" t="str">
        <f t="shared" si="78"/>
        <v>I</v>
      </c>
      <c r="AB88" s="23" t="str">
        <f t="shared" si="79"/>
        <v>Situación crítica. Suspender actividades hasta que el riesgo esté bajo control. Intervención urgente.</v>
      </c>
      <c r="AC88" s="23" t="str">
        <f t="shared" si="80"/>
        <v>No Aceptable. Situación crítica, corrección urgente</v>
      </c>
      <c r="AD88" s="19">
        <v>1</v>
      </c>
      <c r="AE88" s="17"/>
      <c r="AF88" s="23"/>
      <c r="AG88" s="19"/>
      <c r="AH88" s="19"/>
      <c r="AI88" s="19"/>
      <c r="AJ88" s="19" t="s">
        <v>105</v>
      </c>
      <c r="AK88" s="19"/>
      <c r="AL88" s="28" t="e">
        <f>VLOOKUP(I88,Acciones!$A$1:$C$46,3)</f>
        <v>#N/A</v>
      </c>
    </row>
    <row r="89" spans="2:38" ht="15" x14ac:dyDescent="0.25">
      <c r="B89" s="84"/>
      <c r="C89" s="84"/>
      <c r="D89" s="84"/>
      <c r="E89" s="84"/>
      <c r="F89" s="84"/>
      <c r="G89" s="85"/>
      <c r="H89" s="84"/>
      <c r="I89" s="63"/>
      <c r="J89" s="63"/>
      <c r="K89" s="84"/>
      <c r="L89" s="84"/>
      <c r="M89" s="25"/>
      <c r="N89" s="25"/>
      <c r="O89" s="25"/>
      <c r="P89" s="25"/>
      <c r="Q89" s="25"/>
      <c r="R89" s="25"/>
      <c r="S89" s="25"/>
      <c r="T89" s="25"/>
      <c r="U89" s="25"/>
      <c r="V89" s="25"/>
      <c r="W89" s="25"/>
      <c r="X89" s="25"/>
      <c r="Y89" s="25"/>
      <c r="Z89" s="25"/>
      <c r="AA89" s="25"/>
      <c r="AB89" s="25"/>
      <c r="AC89" s="25"/>
      <c r="AD89" s="85"/>
      <c r="AE89" s="85"/>
      <c r="AF89" s="85"/>
      <c r="AG89" s="85"/>
      <c r="AH89" s="85"/>
      <c r="AI89" s="85"/>
      <c r="AJ89" s="85"/>
      <c r="AK89" s="85"/>
      <c r="AL89" s="84"/>
    </row>
    <row r="90" spans="2:38" ht="15" x14ac:dyDescent="0.25">
      <c r="B90" s="84"/>
      <c r="C90" s="84"/>
      <c r="D90" s="84"/>
      <c r="E90" s="84"/>
      <c r="F90" s="84"/>
      <c r="G90" s="85"/>
      <c r="H90" s="84"/>
      <c r="I90" s="63"/>
      <c r="J90" s="63"/>
      <c r="K90" s="84"/>
      <c r="L90" s="84"/>
      <c r="M90" s="25"/>
      <c r="N90" s="25"/>
      <c r="O90" s="25"/>
      <c r="P90" s="25"/>
      <c r="Q90" s="25"/>
      <c r="R90" s="25"/>
      <c r="S90" s="25"/>
      <c r="T90" s="25"/>
      <c r="U90" s="25"/>
      <c r="V90" s="25"/>
      <c r="W90" s="25"/>
      <c r="X90" s="25"/>
      <c r="Y90" s="25"/>
      <c r="Z90" s="25"/>
      <c r="AA90" s="25"/>
      <c r="AB90" s="25"/>
      <c r="AC90" s="25"/>
      <c r="AD90" s="85"/>
      <c r="AE90" s="85"/>
      <c r="AF90" s="85"/>
      <c r="AG90" s="85"/>
      <c r="AH90" s="85"/>
      <c r="AI90" s="85"/>
      <c r="AJ90" s="85"/>
      <c r="AK90" s="85"/>
      <c r="AL90" s="84"/>
    </row>
    <row r="91" spans="2:38" ht="15" x14ac:dyDescent="0.25">
      <c r="B91" s="84"/>
      <c r="C91" s="84"/>
      <c r="D91" s="84"/>
      <c r="E91" s="84"/>
      <c r="F91" s="84"/>
      <c r="G91" s="85"/>
      <c r="H91" s="84"/>
      <c r="I91" s="63"/>
      <c r="J91" s="63"/>
      <c r="K91" s="84"/>
      <c r="L91" s="84"/>
      <c r="M91" s="25"/>
      <c r="N91" s="25"/>
      <c r="O91" s="25"/>
      <c r="P91" s="25"/>
      <c r="Q91" s="25"/>
      <c r="R91" s="25"/>
      <c r="S91" s="25"/>
      <c r="T91" s="25"/>
      <c r="U91" s="25"/>
      <c r="V91" s="25"/>
      <c r="W91" s="25"/>
      <c r="X91" s="25"/>
      <c r="Y91" s="25"/>
      <c r="Z91" s="25"/>
      <c r="AA91" s="25"/>
      <c r="AB91" s="25"/>
      <c r="AC91" s="25"/>
      <c r="AD91" s="85"/>
      <c r="AE91" s="85"/>
      <c r="AF91" s="85"/>
      <c r="AG91" s="85"/>
      <c r="AH91" s="85"/>
      <c r="AI91" s="85"/>
      <c r="AJ91" s="85"/>
      <c r="AK91" s="85"/>
      <c r="AL91" s="84"/>
    </row>
    <row r="92" spans="2:38" ht="15" x14ac:dyDescent="0.25">
      <c r="B92" s="84"/>
      <c r="C92" s="84"/>
      <c r="D92" s="84"/>
      <c r="E92" s="84"/>
      <c r="F92" s="84"/>
      <c r="G92" s="85"/>
      <c r="H92" s="84"/>
      <c r="I92" s="63"/>
      <c r="J92" s="63"/>
      <c r="K92" s="84"/>
      <c r="L92" s="84"/>
      <c r="M92" s="24"/>
      <c r="N92" s="24"/>
      <c r="O92" s="24"/>
      <c r="P92" s="24"/>
      <c r="Q92" s="24"/>
      <c r="R92" s="24"/>
      <c r="S92" s="24"/>
      <c r="T92" s="24"/>
      <c r="U92" s="24"/>
      <c r="V92" s="24"/>
      <c r="W92" s="27"/>
      <c r="X92" s="27"/>
      <c r="Y92" s="27"/>
      <c r="Z92" s="27"/>
      <c r="AA92" s="27"/>
      <c r="AB92" s="27"/>
      <c r="AC92" s="27"/>
      <c r="AD92" s="85"/>
      <c r="AE92" s="85"/>
      <c r="AF92" s="85"/>
      <c r="AG92" s="85"/>
      <c r="AH92" s="85"/>
      <c r="AI92" s="85"/>
      <c r="AJ92" s="85"/>
      <c r="AK92" s="85"/>
      <c r="AL92" s="84"/>
    </row>
    <row r="93" spans="2:38" ht="20.25" x14ac:dyDescent="0.25">
      <c r="B93" s="84"/>
      <c r="C93" s="84"/>
      <c r="D93" s="84"/>
      <c r="E93" s="84"/>
      <c r="F93" s="84"/>
      <c r="G93" s="85"/>
      <c r="H93" s="84"/>
      <c r="I93" s="84"/>
      <c r="J93" s="84"/>
      <c r="K93" s="84"/>
      <c r="L93" s="84"/>
      <c r="M93" s="119"/>
      <c r="N93" s="119"/>
      <c r="O93" s="119"/>
      <c r="P93" s="119"/>
      <c r="Q93" s="119"/>
      <c r="R93" s="119"/>
      <c r="S93" s="27"/>
      <c r="T93" s="27"/>
      <c r="U93" s="27"/>
      <c r="V93" s="84"/>
      <c r="W93" s="39"/>
      <c r="X93" s="39"/>
      <c r="Y93" s="39"/>
      <c r="Z93" s="39"/>
      <c r="AA93" s="39"/>
      <c r="AB93" s="39"/>
      <c r="AC93" s="39"/>
      <c r="AD93" s="39"/>
      <c r="AE93" s="39"/>
      <c r="AF93" s="39"/>
      <c r="AG93" s="39"/>
      <c r="AH93" s="39"/>
      <c r="AI93" s="39"/>
      <c r="AJ93" s="39"/>
      <c r="AK93" s="85"/>
      <c r="AL93" s="84"/>
    </row>
    <row r="94" spans="2:38" ht="21" thickBot="1" x14ac:dyDescent="0.3">
      <c r="B94" s="84"/>
      <c r="C94" s="84"/>
      <c r="D94" s="84"/>
      <c r="E94" s="84"/>
      <c r="F94" s="84"/>
      <c r="G94" s="85"/>
      <c r="H94" s="84"/>
      <c r="I94" s="84"/>
      <c r="J94" s="84"/>
      <c r="K94" s="84"/>
      <c r="L94" s="84"/>
      <c r="M94" s="63"/>
      <c r="N94" s="38"/>
      <c r="O94" s="38"/>
      <c r="P94" s="38"/>
      <c r="Q94" s="26"/>
      <c r="R94" s="64"/>
      <c r="S94" s="26"/>
      <c r="T94" s="38"/>
      <c r="U94" s="38"/>
      <c r="V94" s="84"/>
      <c r="W94" s="41"/>
      <c r="X94" s="41"/>
      <c r="Y94" s="29"/>
      <c r="Z94" s="29"/>
      <c r="AA94" s="29"/>
      <c r="AB94" s="29"/>
      <c r="AC94" s="29"/>
      <c r="AD94" s="29"/>
      <c r="AE94" s="29"/>
      <c r="AF94" s="29"/>
      <c r="AG94" s="29"/>
      <c r="AH94" s="29"/>
      <c r="AI94" s="25"/>
      <c r="AJ94" s="25"/>
      <c r="AK94" s="85"/>
      <c r="AL94" s="84"/>
    </row>
    <row r="95" spans="2:38" ht="40.5" x14ac:dyDescent="0.25">
      <c r="B95" s="84"/>
      <c r="C95" s="84"/>
      <c r="D95" s="84"/>
      <c r="E95" s="84"/>
      <c r="F95" s="84"/>
      <c r="G95" s="85"/>
      <c r="H95" s="84"/>
      <c r="I95" s="84"/>
      <c r="J95" s="84"/>
      <c r="K95" s="84"/>
      <c r="L95" s="84"/>
      <c r="M95" s="84"/>
      <c r="N95" s="84"/>
      <c r="O95" s="84"/>
      <c r="P95" s="84"/>
      <c r="Q95" s="84"/>
      <c r="R95" s="40" t="s">
        <v>62</v>
      </c>
      <c r="S95" s="39"/>
      <c r="T95" s="39"/>
      <c r="U95" s="39"/>
      <c r="V95" s="39"/>
      <c r="W95" s="113" t="s">
        <v>62</v>
      </c>
      <c r="X95" s="113"/>
      <c r="Y95" s="40"/>
      <c r="Z95" s="40"/>
      <c r="AA95" s="40"/>
      <c r="AB95" s="40"/>
      <c r="AC95" s="40"/>
      <c r="AD95" s="85"/>
      <c r="AE95" s="85"/>
      <c r="AF95" s="85"/>
      <c r="AG95" s="85"/>
      <c r="AH95" s="85"/>
      <c r="AI95" s="85"/>
      <c r="AJ95" s="85"/>
      <c r="AK95" s="85"/>
      <c r="AL95" s="84"/>
    </row>
    <row r="96" spans="2:38" ht="20.25" x14ac:dyDescent="0.25">
      <c r="B96" s="84"/>
      <c r="C96" s="84"/>
      <c r="D96" s="84"/>
      <c r="E96" s="84"/>
      <c r="F96" s="84"/>
      <c r="G96" s="85"/>
      <c r="H96" s="84"/>
      <c r="I96" s="84"/>
      <c r="J96" s="84"/>
      <c r="K96" s="84"/>
      <c r="L96" s="84"/>
      <c r="M96" s="84"/>
      <c r="N96" s="84"/>
      <c r="O96" s="84"/>
      <c r="P96" s="84"/>
      <c r="Q96" s="84"/>
      <c r="R96" s="37" t="s">
        <v>110</v>
      </c>
      <c r="S96" s="39"/>
      <c r="T96" s="29"/>
      <c r="U96" s="29"/>
      <c r="V96" s="29"/>
      <c r="W96" s="114" t="s">
        <v>111</v>
      </c>
      <c r="X96" s="114"/>
      <c r="Y96" s="85"/>
      <c r="Z96" s="37"/>
      <c r="AA96" s="37"/>
      <c r="AB96" s="37"/>
      <c r="AC96" s="29"/>
      <c r="AD96" s="85"/>
      <c r="AE96" s="85"/>
      <c r="AF96" s="85"/>
      <c r="AG96" s="85"/>
      <c r="AH96" s="85"/>
      <c r="AI96" s="85"/>
      <c r="AJ96" s="85"/>
      <c r="AK96" s="85"/>
      <c r="AL96" s="84"/>
    </row>
  </sheetData>
  <sheetProtection selectLockedCells="1"/>
  <protectedRanges>
    <protectedRange sqref="T95 M93:O93 P93:S94 T93 V95" name="Rango3_2_1_1"/>
    <protectedRange sqref="Y95:Z95 R95 N94:O94" name="Rango3_2_1_2_1"/>
    <protectedRange sqref="W95 W93:X93" name="Rango3_2_1_2_1_3_1"/>
  </protectedRanges>
  <autoFilter ref="B9:AK88" xr:uid="{00000000-0009-0000-0000-000001000000}"/>
  <customSheetViews>
    <customSheetView guid="{0582C207-A98C-4C2B-931A-520855323CEB}" scale="80" showPageBreaks="1" showGridLines="0" printArea="1" hiddenRows="1" hiddenColumns="1" view="pageBreakPreview">
      <pane xSplit="8" ySplit="8" topLeftCell="AC9" activePane="bottomRight" state="frozen"/>
      <selection pane="bottomRight" activeCell="E2" sqref="E2:AM2"/>
      <pageMargins left="0" right="0" top="0" bottom="0" header="0" footer="0"/>
      <printOptions horizontalCentered="1"/>
      <pageSetup scale="18" orientation="landscape" r:id="rId1"/>
    </customSheetView>
    <customSheetView guid="{81BF2C7B-2481-4B16-A4B9-698C9E6DD843}" scale="85" showPageBreaks="1" showGridLines="0" printArea="1" hiddenRows="1" hiddenColumns="1" view="pageBreakPreview">
      <pane xSplit="8" ySplit="8" topLeftCell="I9" activePane="bottomRight" state="frozen"/>
      <selection pane="bottomRight" activeCell="E2" sqref="E2:AM2"/>
      <pageMargins left="0" right="0" top="0" bottom="0" header="0" footer="0"/>
      <printOptions horizontalCentered="1"/>
      <pageSetup scale="18" orientation="landscape" r:id="rId2"/>
    </customSheetView>
  </customSheetViews>
  <mergeCells count="24">
    <mergeCell ref="W95:X95"/>
    <mergeCell ref="W96:X96"/>
    <mergeCell ref="C5:D5"/>
    <mergeCell ref="B2:G3"/>
    <mergeCell ref="M93:R93"/>
    <mergeCell ref="H3:X3"/>
    <mergeCell ref="H2:AG2"/>
    <mergeCell ref="Y3:AG3"/>
    <mergeCell ref="AE5:AG5"/>
    <mergeCell ref="AH2:AL2"/>
    <mergeCell ref="AH3:AL3"/>
    <mergeCell ref="AL7:AL9"/>
    <mergeCell ref="B7:J7"/>
    <mergeCell ref="K7:Y7"/>
    <mergeCell ref="K8:M8"/>
    <mergeCell ref="B8:G8"/>
    <mergeCell ref="H8:J8"/>
    <mergeCell ref="AD7:AF8"/>
    <mergeCell ref="AG7:AK8"/>
    <mergeCell ref="N8:V8"/>
    <mergeCell ref="W8:Y8"/>
    <mergeCell ref="Z7:AC8"/>
    <mergeCell ref="J5:K5"/>
    <mergeCell ref="L5:O5"/>
  </mergeCells>
  <conditionalFormatting sqref="J22">
    <cfRule type="cellIs" dxfId="81" priority="20849" operator="equal">
      <formula>""</formula>
    </cfRule>
  </conditionalFormatting>
  <conditionalFormatting sqref="J32 J41 J46 J55 J82">
    <cfRule type="cellIs" dxfId="80" priority="248" operator="equal">
      <formula>""</formula>
    </cfRule>
  </conditionalFormatting>
  <conditionalFormatting sqref="J64">
    <cfRule type="cellIs" dxfId="79" priority="75" operator="equal">
      <formula>""</formula>
    </cfRule>
  </conditionalFormatting>
  <conditionalFormatting sqref="J73">
    <cfRule type="cellIs" dxfId="78" priority="1" operator="equal">
      <formula>""</formula>
    </cfRule>
  </conditionalFormatting>
  <conditionalFormatting sqref="K10:M88">
    <cfRule type="cellIs" dxfId="77" priority="73" operator="equal">
      <formula>""</formula>
    </cfRule>
  </conditionalFormatting>
  <conditionalFormatting sqref="P10">
    <cfRule type="iconSet" priority="20981">
      <iconSet iconSet="5Rating">
        <cfvo type="percent" val="0"/>
        <cfvo type="percent" val="20"/>
        <cfvo type="percent" val="40"/>
        <cfvo type="percent" val="60"/>
        <cfvo type="percent" val="80"/>
      </iconSet>
    </cfRule>
  </conditionalFormatting>
  <conditionalFormatting sqref="P11">
    <cfRule type="iconSet" priority="14350">
      <iconSet iconSet="5Rating">
        <cfvo type="percent" val="0"/>
        <cfvo type="percent" val="20"/>
        <cfvo type="percent" val="40"/>
        <cfvo type="percent" val="60"/>
        <cfvo type="percent" val="80"/>
      </iconSet>
    </cfRule>
  </conditionalFormatting>
  <conditionalFormatting sqref="P12">
    <cfRule type="iconSet" priority="21074">
      <iconSet iconSet="5Rating">
        <cfvo type="percent" val="0"/>
        <cfvo type="percent" val="20"/>
        <cfvo type="percent" val="40"/>
        <cfvo type="percent" val="60"/>
        <cfvo type="percent" val="80"/>
      </iconSet>
    </cfRule>
  </conditionalFormatting>
  <conditionalFormatting sqref="P13">
    <cfRule type="iconSet" priority="20960">
      <iconSet iconSet="5Rating">
        <cfvo type="percent" val="0"/>
        <cfvo type="percent" val="20"/>
        <cfvo type="percent" val="40"/>
        <cfvo type="percent" val="60"/>
        <cfvo type="percent" val="80"/>
      </iconSet>
    </cfRule>
  </conditionalFormatting>
  <conditionalFormatting sqref="P14">
    <cfRule type="iconSet" priority="21051">
      <iconSet iconSet="5Rating">
        <cfvo type="percent" val="0"/>
        <cfvo type="percent" val="20"/>
        <cfvo type="percent" val="40"/>
        <cfvo type="percent" val="60"/>
        <cfvo type="percent" val="80"/>
      </iconSet>
    </cfRule>
  </conditionalFormatting>
  <conditionalFormatting sqref="P15">
    <cfRule type="iconSet" priority="16071">
      <iconSet iconSet="5Rating">
        <cfvo type="percent" val="0"/>
        <cfvo type="percent" val="20"/>
        <cfvo type="percent" val="40"/>
        <cfvo type="percent" val="60"/>
        <cfvo type="percent" val="80"/>
      </iconSet>
    </cfRule>
  </conditionalFormatting>
  <conditionalFormatting sqref="P16">
    <cfRule type="iconSet" priority="20939">
      <iconSet iconSet="5Rating">
        <cfvo type="percent" val="0"/>
        <cfvo type="percent" val="20"/>
        <cfvo type="percent" val="40"/>
        <cfvo type="percent" val="60"/>
        <cfvo type="percent" val="80"/>
      </iconSet>
    </cfRule>
  </conditionalFormatting>
  <conditionalFormatting sqref="P17">
    <cfRule type="iconSet" priority="15485">
      <iconSet iconSet="5Rating">
        <cfvo type="percent" val="0"/>
        <cfvo type="percent" val="20"/>
        <cfvo type="percent" val="40"/>
        <cfvo type="percent" val="60"/>
        <cfvo type="percent" val="80"/>
      </iconSet>
    </cfRule>
  </conditionalFormatting>
  <conditionalFormatting sqref="P18">
    <cfRule type="iconSet" priority="21027">
      <iconSet iconSet="5Rating">
        <cfvo type="percent" val="0"/>
        <cfvo type="percent" val="20"/>
        <cfvo type="percent" val="40"/>
        <cfvo type="percent" val="60"/>
        <cfvo type="percent" val="80"/>
      </iconSet>
    </cfRule>
  </conditionalFormatting>
  <conditionalFormatting sqref="P19">
    <cfRule type="iconSet" priority="21096">
      <iconSet iconSet="5Rating">
        <cfvo type="percent" val="0"/>
        <cfvo type="percent" val="20"/>
        <cfvo type="percent" val="40"/>
        <cfvo type="percent" val="60"/>
        <cfvo type="percent" val="80"/>
      </iconSet>
    </cfRule>
  </conditionalFormatting>
  <conditionalFormatting sqref="P20">
    <cfRule type="iconSet" priority="20805">
      <iconSet iconSet="5Rating">
        <cfvo type="percent" val="0"/>
        <cfvo type="percent" val="20"/>
        <cfvo type="percent" val="40"/>
        <cfvo type="percent" val="60"/>
        <cfvo type="percent" val="80"/>
      </iconSet>
    </cfRule>
  </conditionalFormatting>
  <conditionalFormatting sqref="P21">
    <cfRule type="iconSet" priority="14062">
      <iconSet iconSet="5Rating">
        <cfvo type="percent" val="0"/>
        <cfvo type="percent" val="20"/>
        <cfvo type="percent" val="40"/>
        <cfvo type="percent" val="60"/>
        <cfvo type="percent" val="80"/>
      </iconSet>
    </cfRule>
  </conditionalFormatting>
  <conditionalFormatting sqref="P22">
    <cfRule type="iconSet" priority="20870">
      <iconSet iconSet="5Rating">
        <cfvo type="percent" val="0"/>
        <cfvo type="percent" val="20"/>
        <cfvo type="percent" val="40"/>
        <cfvo type="percent" val="60"/>
        <cfvo type="percent" val="80"/>
      </iconSet>
    </cfRule>
  </conditionalFormatting>
  <conditionalFormatting sqref="P24">
    <cfRule type="iconSet" priority="20848">
      <iconSet iconSet="5Rating">
        <cfvo type="percent" val="0"/>
        <cfvo type="percent" val="20"/>
        <cfvo type="percent" val="40"/>
        <cfvo type="percent" val="60"/>
        <cfvo type="percent" val="80"/>
      </iconSet>
    </cfRule>
  </conditionalFormatting>
  <conditionalFormatting sqref="P25">
    <cfRule type="iconSet" priority="16050">
      <iconSet iconSet="5Rating">
        <cfvo type="percent" val="0"/>
        <cfvo type="percent" val="20"/>
        <cfvo type="percent" val="40"/>
        <cfvo type="percent" val="60"/>
        <cfvo type="percent" val="80"/>
      </iconSet>
    </cfRule>
  </conditionalFormatting>
  <conditionalFormatting sqref="P26">
    <cfRule type="iconSet" priority="20763">
      <iconSet iconSet="5Rating">
        <cfvo type="percent" val="0"/>
        <cfvo type="percent" val="20"/>
        <cfvo type="percent" val="40"/>
        <cfvo type="percent" val="60"/>
        <cfvo type="percent" val="80"/>
      </iconSet>
    </cfRule>
  </conditionalFormatting>
  <conditionalFormatting sqref="P27">
    <cfRule type="iconSet" priority="15457">
      <iconSet iconSet="5Rating">
        <cfvo type="percent" val="0"/>
        <cfvo type="percent" val="20"/>
        <cfvo type="percent" val="40"/>
        <cfvo type="percent" val="60"/>
        <cfvo type="percent" val="80"/>
      </iconSet>
    </cfRule>
  </conditionalFormatting>
  <conditionalFormatting sqref="P28">
    <cfRule type="iconSet" priority="20826">
      <iconSet iconSet="5Rating">
        <cfvo type="percent" val="0"/>
        <cfvo type="percent" val="20"/>
        <cfvo type="percent" val="40"/>
        <cfvo type="percent" val="60"/>
        <cfvo type="percent" val="80"/>
      </iconSet>
    </cfRule>
  </conditionalFormatting>
  <conditionalFormatting sqref="P29">
    <cfRule type="iconSet" priority="20892">
      <iconSet iconSet="5Rating">
        <cfvo type="percent" val="0"/>
        <cfvo type="percent" val="20"/>
        <cfvo type="percent" val="40"/>
        <cfvo type="percent" val="60"/>
        <cfvo type="percent" val="80"/>
      </iconSet>
    </cfRule>
  </conditionalFormatting>
  <conditionalFormatting sqref="P30">
    <cfRule type="iconSet" priority="20654">
      <iconSet iconSet="5Rating">
        <cfvo type="percent" val="0"/>
        <cfvo type="percent" val="20"/>
        <cfvo type="percent" val="40"/>
        <cfvo type="percent" val="60"/>
        <cfvo type="percent" val="80"/>
      </iconSet>
    </cfRule>
  </conditionalFormatting>
  <conditionalFormatting sqref="P31">
    <cfRule type="iconSet" priority="14282">
      <iconSet iconSet="5Rating">
        <cfvo type="percent" val="0"/>
        <cfvo type="percent" val="20"/>
        <cfvo type="percent" val="40"/>
        <cfvo type="percent" val="60"/>
        <cfvo type="percent" val="80"/>
      </iconSet>
    </cfRule>
  </conditionalFormatting>
  <conditionalFormatting sqref="P32">
    <cfRule type="iconSet" priority="20719">
      <iconSet iconSet="5Rating">
        <cfvo type="percent" val="0"/>
        <cfvo type="percent" val="20"/>
        <cfvo type="percent" val="40"/>
        <cfvo type="percent" val="60"/>
        <cfvo type="percent" val="80"/>
      </iconSet>
    </cfRule>
  </conditionalFormatting>
  <conditionalFormatting sqref="P34">
    <cfRule type="iconSet" priority="20697">
      <iconSet iconSet="5Rating">
        <cfvo type="percent" val="0"/>
        <cfvo type="percent" val="20"/>
        <cfvo type="percent" val="40"/>
        <cfvo type="percent" val="60"/>
        <cfvo type="percent" val="80"/>
      </iconSet>
    </cfRule>
  </conditionalFormatting>
  <conditionalFormatting sqref="P35">
    <cfRule type="iconSet" priority="15756">
      <iconSet iconSet="5Rating">
        <cfvo type="percent" val="0"/>
        <cfvo type="percent" val="20"/>
        <cfvo type="percent" val="40"/>
        <cfvo type="percent" val="60"/>
        <cfvo type="percent" val="80"/>
      </iconSet>
    </cfRule>
  </conditionalFormatting>
  <conditionalFormatting sqref="P36">
    <cfRule type="iconSet" priority="20612">
      <iconSet iconSet="5Rating">
        <cfvo type="percent" val="0"/>
        <cfvo type="percent" val="20"/>
        <cfvo type="percent" val="40"/>
        <cfvo type="percent" val="60"/>
        <cfvo type="percent" val="80"/>
      </iconSet>
    </cfRule>
  </conditionalFormatting>
  <conditionalFormatting sqref="P37">
    <cfRule type="iconSet" priority="20675">
      <iconSet iconSet="5Rating">
        <cfvo type="percent" val="0"/>
        <cfvo type="percent" val="20"/>
        <cfvo type="percent" val="40"/>
        <cfvo type="percent" val="60"/>
        <cfvo type="percent" val="80"/>
      </iconSet>
    </cfRule>
  </conditionalFormatting>
  <conditionalFormatting sqref="P38">
    <cfRule type="iconSet" priority="20741">
      <iconSet iconSet="5Rating">
        <cfvo type="percent" val="0"/>
        <cfvo type="percent" val="20"/>
        <cfvo type="percent" val="40"/>
        <cfvo type="percent" val="60"/>
        <cfvo type="percent" val="80"/>
      </iconSet>
    </cfRule>
  </conditionalFormatting>
  <conditionalFormatting sqref="P39">
    <cfRule type="iconSet" priority="8716">
      <iconSet iconSet="5Rating">
        <cfvo type="percent" val="0"/>
        <cfvo type="percent" val="20"/>
        <cfvo type="percent" val="40"/>
        <cfvo type="percent" val="60"/>
        <cfvo type="percent" val="80"/>
      </iconSet>
    </cfRule>
  </conditionalFormatting>
  <conditionalFormatting sqref="P40">
    <cfRule type="iconSet" priority="8600">
      <iconSet iconSet="5Rating">
        <cfvo type="percent" val="0"/>
        <cfvo type="percent" val="20"/>
        <cfvo type="percent" val="40"/>
        <cfvo type="percent" val="60"/>
        <cfvo type="percent" val="80"/>
      </iconSet>
    </cfRule>
  </conditionalFormatting>
  <conditionalFormatting sqref="P41">
    <cfRule type="iconSet" priority="8781">
      <iconSet iconSet="5Rating">
        <cfvo type="percent" val="0"/>
        <cfvo type="percent" val="20"/>
        <cfvo type="percent" val="40"/>
        <cfvo type="percent" val="60"/>
        <cfvo type="percent" val="80"/>
      </iconSet>
    </cfRule>
  </conditionalFormatting>
  <conditionalFormatting sqref="P42">
    <cfRule type="iconSet" priority="8737">
      <iconSet iconSet="5Rating">
        <cfvo type="percent" val="0"/>
        <cfvo type="percent" val="20"/>
        <cfvo type="percent" val="40"/>
        <cfvo type="percent" val="60"/>
        <cfvo type="percent" val="80"/>
      </iconSet>
    </cfRule>
  </conditionalFormatting>
  <conditionalFormatting sqref="P43">
    <cfRule type="iconSet" priority="8803">
      <iconSet iconSet="5Rating">
        <cfvo type="percent" val="0"/>
        <cfvo type="percent" val="20"/>
        <cfvo type="percent" val="40"/>
        <cfvo type="percent" val="60"/>
        <cfvo type="percent" val="80"/>
      </iconSet>
    </cfRule>
  </conditionalFormatting>
  <conditionalFormatting sqref="P44">
    <cfRule type="iconSet" priority="20050">
      <iconSet iconSet="5Rating">
        <cfvo type="percent" val="0"/>
        <cfvo type="percent" val="20"/>
        <cfvo type="percent" val="40"/>
        <cfvo type="percent" val="60"/>
        <cfvo type="percent" val="80"/>
      </iconSet>
    </cfRule>
  </conditionalFormatting>
  <conditionalFormatting sqref="P45">
    <cfRule type="iconSet" priority="14216">
      <iconSet iconSet="5Rating">
        <cfvo type="percent" val="0"/>
        <cfvo type="percent" val="20"/>
        <cfvo type="percent" val="40"/>
        <cfvo type="percent" val="60"/>
        <cfvo type="percent" val="80"/>
      </iconSet>
    </cfRule>
  </conditionalFormatting>
  <conditionalFormatting sqref="P46">
    <cfRule type="iconSet" priority="20115">
      <iconSet iconSet="5Rating">
        <cfvo type="percent" val="0"/>
        <cfvo type="percent" val="20"/>
        <cfvo type="percent" val="40"/>
        <cfvo type="percent" val="60"/>
        <cfvo type="percent" val="80"/>
      </iconSet>
    </cfRule>
  </conditionalFormatting>
  <conditionalFormatting sqref="P48">
    <cfRule type="iconSet" priority="20093">
      <iconSet iconSet="5Rating">
        <cfvo type="percent" val="0"/>
        <cfvo type="percent" val="20"/>
        <cfvo type="percent" val="40"/>
        <cfvo type="percent" val="60"/>
        <cfvo type="percent" val="80"/>
      </iconSet>
    </cfRule>
  </conditionalFormatting>
  <conditionalFormatting sqref="P49">
    <cfRule type="iconSet" priority="15630">
      <iconSet iconSet="5Rating">
        <cfvo type="percent" val="0"/>
        <cfvo type="percent" val="20"/>
        <cfvo type="percent" val="40"/>
        <cfvo type="percent" val="60"/>
        <cfvo type="percent" val="80"/>
      </iconSet>
    </cfRule>
  </conditionalFormatting>
  <conditionalFormatting sqref="P50">
    <cfRule type="iconSet" priority="20008">
      <iconSet iconSet="5Rating">
        <cfvo type="percent" val="0"/>
        <cfvo type="percent" val="20"/>
        <cfvo type="percent" val="40"/>
        <cfvo type="percent" val="60"/>
        <cfvo type="percent" val="80"/>
      </iconSet>
    </cfRule>
  </conditionalFormatting>
  <conditionalFormatting sqref="P51">
    <cfRule type="iconSet" priority="20071">
      <iconSet iconSet="5Rating">
        <cfvo type="percent" val="0"/>
        <cfvo type="percent" val="20"/>
        <cfvo type="percent" val="40"/>
        <cfvo type="percent" val="60"/>
        <cfvo type="percent" val="80"/>
      </iconSet>
    </cfRule>
  </conditionalFormatting>
  <conditionalFormatting sqref="P52">
    <cfRule type="iconSet" priority="20137">
      <iconSet iconSet="5Rating">
        <cfvo type="percent" val="0"/>
        <cfvo type="percent" val="20"/>
        <cfvo type="percent" val="40"/>
        <cfvo type="percent" val="60"/>
        <cfvo type="percent" val="80"/>
      </iconSet>
    </cfRule>
  </conditionalFormatting>
  <conditionalFormatting sqref="P53">
    <cfRule type="iconSet" priority="20352">
      <iconSet iconSet="5Rating">
        <cfvo type="percent" val="0"/>
        <cfvo type="percent" val="20"/>
        <cfvo type="percent" val="40"/>
        <cfvo type="percent" val="60"/>
        <cfvo type="percent" val="80"/>
      </iconSet>
    </cfRule>
  </conditionalFormatting>
  <conditionalFormatting sqref="P54">
    <cfRule type="iconSet" priority="14194">
      <iconSet iconSet="5Rating">
        <cfvo type="percent" val="0"/>
        <cfvo type="percent" val="20"/>
        <cfvo type="percent" val="40"/>
        <cfvo type="percent" val="60"/>
        <cfvo type="percent" val="80"/>
      </iconSet>
    </cfRule>
  </conditionalFormatting>
  <conditionalFormatting sqref="P55">
    <cfRule type="iconSet" priority="20417">
      <iconSet iconSet="5Rating">
        <cfvo type="percent" val="0"/>
        <cfvo type="percent" val="20"/>
        <cfvo type="percent" val="40"/>
        <cfvo type="percent" val="60"/>
        <cfvo type="percent" val="80"/>
      </iconSet>
    </cfRule>
  </conditionalFormatting>
  <conditionalFormatting sqref="P57">
    <cfRule type="iconSet" priority="20395">
      <iconSet iconSet="5Rating">
        <cfvo type="percent" val="0"/>
        <cfvo type="percent" val="20"/>
        <cfvo type="percent" val="40"/>
        <cfvo type="percent" val="60"/>
        <cfvo type="percent" val="80"/>
      </iconSet>
    </cfRule>
  </conditionalFormatting>
  <conditionalFormatting sqref="P58">
    <cfRule type="iconSet" priority="15609">
      <iconSet iconSet="5Rating">
        <cfvo type="percent" val="0"/>
        <cfvo type="percent" val="20"/>
        <cfvo type="percent" val="40"/>
        <cfvo type="percent" val="60"/>
        <cfvo type="percent" val="80"/>
      </iconSet>
    </cfRule>
  </conditionalFormatting>
  <conditionalFormatting sqref="P59">
    <cfRule type="iconSet" priority="20310">
      <iconSet iconSet="5Rating">
        <cfvo type="percent" val="0"/>
        <cfvo type="percent" val="20"/>
        <cfvo type="percent" val="40"/>
        <cfvo type="percent" val="60"/>
        <cfvo type="percent" val="80"/>
      </iconSet>
    </cfRule>
  </conditionalFormatting>
  <conditionalFormatting sqref="P60">
    <cfRule type="iconSet" priority="20373">
      <iconSet iconSet="5Rating">
        <cfvo type="percent" val="0"/>
        <cfvo type="percent" val="20"/>
        <cfvo type="percent" val="40"/>
        <cfvo type="percent" val="60"/>
        <cfvo type="percent" val="80"/>
      </iconSet>
    </cfRule>
  </conditionalFormatting>
  <conditionalFormatting sqref="P61 P70">
    <cfRule type="iconSet" priority="20439">
      <iconSet iconSet="5Rating">
        <cfvo type="percent" val="0"/>
        <cfvo type="percent" val="20"/>
        <cfvo type="percent" val="40"/>
        <cfvo type="percent" val="60"/>
        <cfvo type="percent" val="80"/>
      </iconSet>
    </cfRule>
  </conditionalFormatting>
  <conditionalFormatting sqref="P62">
    <cfRule type="iconSet" priority="171">
      <iconSet iconSet="5Rating">
        <cfvo type="percent" val="0"/>
        <cfvo type="percent" val="20"/>
        <cfvo type="percent" val="40"/>
        <cfvo type="percent" val="60"/>
        <cfvo type="percent" val="80"/>
      </iconSet>
    </cfRule>
  </conditionalFormatting>
  <conditionalFormatting sqref="P63">
    <cfRule type="iconSet" priority="114">
      <iconSet iconSet="5Rating">
        <cfvo type="percent" val="0"/>
        <cfvo type="percent" val="20"/>
        <cfvo type="percent" val="40"/>
        <cfvo type="percent" val="60"/>
        <cfvo type="percent" val="80"/>
      </iconSet>
    </cfRule>
  </conditionalFormatting>
  <conditionalFormatting sqref="P64">
    <cfRule type="iconSet" priority="226">
      <iconSet iconSet="5Rating">
        <cfvo type="percent" val="0"/>
        <cfvo type="percent" val="20"/>
        <cfvo type="percent" val="40"/>
        <cfvo type="percent" val="60"/>
        <cfvo type="percent" val="80"/>
      </iconSet>
    </cfRule>
  </conditionalFormatting>
  <conditionalFormatting sqref="P65">
    <cfRule type="iconSet" priority="233">
      <iconSet iconSet="5Rating">
        <cfvo type="percent" val="0"/>
        <cfvo type="percent" val="20"/>
        <cfvo type="percent" val="40"/>
        <cfvo type="percent" val="60"/>
        <cfvo type="percent" val="80"/>
      </iconSet>
    </cfRule>
  </conditionalFormatting>
  <conditionalFormatting sqref="P66">
    <cfRule type="iconSet" priority="208">
      <iconSet iconSet="5Rating">
        <cfvo type="percent" val="0"/>
        <cfvo type="percent" val="20"/>
        <cfvo type="percent" val="40"/>
        <cfvo type="percent" val="60"/>
        <cfvo type="percent" val="80"/>
      </iconSet>
    </cfRule>
  </conditionalFormatting>
  <conditionalFormatting sqref="P67">
    <cfRule type="iconSet" priority="135">
      <iconSet iconSet="5Rating">
        <cfvo type="percent" val="0"/>
        <cfvo type="percent" val="20"/>
        <cfvo type="percent" val="40"/>
        <cfvo type="percent" val="60"/>
        <cfvo type="percent" val="80"/>
      </iconSet>
    </cfRule>
  </conditionalFormatting>
  <conditionalFormatting sqref="P68">
    <cfRule type="iconSet" priority="153">
      <iconSet iconSet="5Rating">
        <cfvo type="percent" val="0"/>
        <cfvo type="percent" val="20"/>
        <cfvo type="percent" val="40"/>
        <cfvo type="percent" val="60"/>
        <cfvo type="percent" val="80"/>
      </iconSet>
    </cfRule>
  </conditionalFormatting>
  <conditionalFormatting sqref="P69">
    <cfRule type="iconSet" priority="189">
      <iconSet iconSet="5Rating">
        <cfvo type="percent" val="0"/>
        <cfvo type="percent" val="20"/>
        <cfvo type="percent" val="40"/>
        <cfvo type="percent" val="60"/>
        <cfvo type="percent" val="80"/>
      </iconSet>
    </cfRule>
  </conditionalFormatting>
  <conditionalFormatting sqref="P71">
    <cfRule type="iconSet" priority="35">
      <iconSet iconSet="5Rating">
        <cfvo type="percent" val="0"/>
        <cfvo type="percent" val="20"/>
        <cfvo type="percent" val="40"/>
        <cfvo type="percent" val="60"/>
        <cfvo type="percent" val="80"/>
      </iconSet>
    </cfRule>
  </conditionalFormatting>
  <conditionalFormatting sqref="P72">
    <cfRule type="iconSet" priority="12">
      <iconSet iconSet="5Rating">
        <cfvo type="percent" val="0"/>
        <cfvo type="percent" val="20"/>
        <cfvo type="percent" val="40"/>
        <cfvo type="percent" val="60"/>
        <cfvo type="percent" val="80"/>
      </iconSet>
    </cfRule>
  </conditionalFormatting>
  <conditionalFormatting sqref="P73">
    <cfRule type="iconSet" priority="55">
      <iconSet iconSet="5Rating">
        <cfvo type="percent" val="0"/>
        <cfvo type="percent" val="20"/>
        <cfvo type="percent" val="40"/>
        <cfvo type="percent" val="60"/>
        <cfvo type="percent" val="80"/>
      </iconSet>
    </cfRule>
  </conditionalFormatting>
  <conditionalFormatting sqref="P74">
    <cfRule type="iconSet" priority="62">
      <iconSet iconSet="5Rating">
        <cfvo type="percent" val="0"/>
        <cfvo type="percent" val="20"/>
        <cfvo type="percent" val="40"/>
        <cfvo type="percent" val="60"/>
        <cfvo type="percent" val="80"/>
      </iconSet>
    </cfRule>
  </conditionalFormatting>
  <conditionalFormatting sqref="P75">
    <cfRule type="iconSet" priority="48">
      <iconSet iconSet="5Rating">
        <cfvo type="percent" val="0"/>
        <cfvo type="percent" val="20"/>
        <cfvo type="percent" val="40"/>
        <cfvo type="percent" val="60"/>
        <cfvo type="percent" val="80"/>
      </iconSet>
    </cfRule>
  </conditionalFormatting>
  <conditionalFormatting sqref="P76">
    <cfRule type="iconSet" priority="19">
      <iconSet iconSet="5Rating">
        <cfvo type="percent" val="0"/>
        <cfvo type="percent" val="20"/>
        <cfvo type="percent" val="40"/>
        <cfvo type="percent" val="60"/>
        <cfvo type="percent" val="80"/>
      </iconSet>
    </cfRule>
  </conditionalFormatting>
  <conditionalFormatting sqref="P77">
    <cfRule type="iconSet" priority="28">
      <iconSet iconSet="5Rating">
        <cfvo type="percent" val="0"/>
        <cfvo type="percent" val="20"/>
        <cfvo type="percent" val="40"/>
        <cfvo type="percent" val="60"/>
        <cfvo type="percent" val="80"/>
      </iconSet>
    </cfRule>
  </conditionalFormatting>
  <conditionalFormatting sqref="P78">
    <cfRule type="iconSet" priority="42">
      <iconSet iconSet="5Rating">
        <cfvo type="percent" val="0"/>
        <cfvo type="percent" val="20"/>
        <cfvo type="percent" val="40"/>
        <cfvo type="percent" val="60"/>
        <cfvo type="percent" val="80"/>
      </iconSet>
    </cfRule>
  </conditionalFormatting>
  <conditionalFormatting sqref="P79">
    <cfRule type="iconSet" priority="61">
      <iconSet iconSet="5Rating">
        <cfvo type="percent" val="0"/>
        <cfvo type="percent" val="20"/>
        <cfvo type="percent" val="40"/>
        <cfvo type="percent" val="60"/>
        <cfvo type="percent" val="80"/>
      </iconSet>
    </cfRule>
  </conditionalFormatting>
  <conditionalFormatting sqref="P80">
    <cfRule type="iconSet" priority="20503">
      <iconSet iconSet="5Rating">
        <cfvo type="percent" val="0"/>
        <cfvo type="percent" val="20"/>
        <cfvo type="percent" val="40"/>
        <cfvo type="percent" val="60"/>
        <cfvo type="percent" val="80"/>
      </iconSet>
    </cfRule>
  </conditionalFormatting>
  <conditionalFormatting sqref="P81">
    <cfRule type="iconSet" priority="14150">
      <iconSet iconSet="5Rating">
        <cfvo type="percent" val="0"/>
        <cfvo type="percent" val="20"/>
        <cfvo type="percent" val="40"/>
        <cfvo type="percent" val="60"/>
        <cfvo type="percent" val="80"/>
      </iconSet>
    </cfRule>
  </conditionalFormatting>
  <conditionalFormatting sqref="P82">
    <cfRule type="iconSet" priority="20568">
      <iconSet iconSet="5Rating">
        <cfvo type="percent" val="0"/>
        <cfvo type="percent" val="20"/>
        <cfvo type="percent" val="40"/>
        <cfvo type="percent" val="60"/>
        <cfvo type="percent" val="80"/>
      </iconSet>
    </cfRule>
  </conditionalFormatting>
  <conditionalFormatting sqref="P83 P56 P47 P33 P23">
    <cfRule type="iconSet" priority="25687">
      <iconSet iconSet="5Rating">
        <cfvo type="percent" val="0"/>
        <cfvo type="percent" val="20"/>
        <cfvo type="percent" val="40"/>
        <cfvo type="percent" val="60"/>
        <cfvo type="percent" val="80"/>
      </iconSet>
    </cfRule>
  </conditionalFormatting>
  <conditionalFormatting sqref="P84">
    <cfRule type="iconSet" priority="20546">
      <iconSet iconSet="5Rating">
        <cfvo type="percent" val="0"/>
        <cfvo type="percent" val="20"/>
        <cfvo type="percent" val="40"/>
        <cfvo type="percent" val="60"/>
        <cfvo type="percent" val="80"/>
      </iconSet>
    </cfRule>
  </conditionalFormatting>
  <conditionalFormatting sqref="P85">
    <cfRule type="iconSet" priority="15567">
      <iconSet iconSet="5Rating">
        <cfvo type="percent" val="0"/>
        <cfvo type="percent" val="20"/>
        <cfvo type="percent" val="40"/>
        <cfvo type="percent" val="60"/>
        <cfvo type="percent" val="80"/>
      </iconSet>
    </cfRule>
  </conditionalFormatting>
  <conditionalFormatting sqref="P86">
    <cfRule type="iconSet" priority="20461">
      <iconSet iconSet="5Rating">
        <cfvo type="percent" val="0"/>
        <cfvo type="percent" val="20"/>
        <cfvo type="percent" val="40"/>
        <cfvo type="percent" val="60"/>
        <cfvo type="percent" val="80"/>
      </iconSet>
    </cfRule>
  </conditionalFormatting>
  <conditionalFormatting sqref="P87">
    <cfRule type="iconSet" priority="20524">
      <iconSet iconSet="5Rating">
        <cfvo type="percent" val="0"/>
        <cfvo type="percent" val="20"/>
        <cfvo type="percent" val="40"/>
        <cfvo type="percent" val="60"/>
        <cfvo type="percent" val="80"/>
      </iconSet>
    </cfRule>
  </conditionalFormatting>
  <conditionalFormatting sqref="P88">
    <cfRule type="iconSet" priority="20590">
      <iconSet iconSet="5Rating">
        <cfvo type="percent" val="0"/>
        <cfvo type="percent" val="20"/>
        <cfvo type="percent" val="40"/>
        <cfvo type="percent" val="60"/>
        <cfvo type="percent" val="80"/>
      </iconSet>
    </cfRule>
  </conditionalFormatting>
  <conditionalFormatting sqref="S10">
    <cfRule type="iconSet" priority="20973">
      <iconSet iconSet="5Rating">
        <cfvo type="percent" val="0"/>
        <cfvo type="percent" val="20"/>
        <cfvo type="percent" val="40"/>
        <cfvo type="percent" val="60"/>
        <cfvo type="percent" val="80"/>
      </iconSet>
    </cfRule>
  </conditionalFormatting>
  <conditionalFormatting sqref="S11">
    <cfRule type="iconSet" priority="14342">
      <iconSet iconSet="5Rating">
        <cfvo type="percent" val="0"/>
        <cfvo type="percent" val="20"/>
        <cfvo type="percent" val="40"/>
        <cfvo type="percent" val="60"/>
        <cfvo type="percent" val="80"/>
      </iconSet>
    </cfRule>
  </conditionalFormatting>
  <conditionalFormatting sqref="S12">
    <cfRule type="iconSet" priority="21066">
      <iconSet iconSet="5Rating">
        <cfvo type="percent" val="0"/>
        <cfvo type="percent" val="20"/>
        <cfvo type="percent" val="40"/>
        <cfvo type="percent" val="60"/>
        <cfvo type="percent" val="80"/>
      </iconSet>
    </cfRule>
  </conditionalFormatting>
  <conditionalFormatting sqref="S13">
    <cfRule type="iconSet" priority="20952">
      <iconSet iconSet="5Rating">
        <cfvo type="percent" val="0"/>
        <cfvo type="percent" val="20"/>
        <cfvo type="percent" val="40"/>
        <cfvo type="percent" val="60"/>
        <cfvo type="percent" val="80"/>
      </iconSet>
    </cfRule>
  </conditionalFormatting>
  <conditionalFormatting sqref="S14">
    <cfRule type="iconSet" priority="21043">
      <iconSet iconSet="5Rating">
        <cfvo type="percent" val="0"/>
        <cfvo type="percent" val="20"/>
        <cfvo type="percent" val="40"/>
        <cfvo type="percent" val="60"/>
        <cfvo type="percent" val="80"/>
      </iconSet>
    </cfRule>
  </conditionalFormatting>
  <conditionalFormatting sqref="S15">
    <cfRule type="iconSet" priority="16063">
      <iconSet iconSet="5Rating">
        <cfvo type="percent" val="0"/>
        <cfvo type="percent" val="20"/>
        <cfvo type="percent" val="40"/>
        <cfvo type="percent" val="60"/>
        <cfvo type="percent" val="80"/>
      </iconSet>
    </cfRule>
  </conditionalFormatting>
  <conditionalFormatting sqref="S16">
    <cfRule type="iconSet" priority="20931">
      <iconSet iconSet="5Rating">
        <cfvo type="percent" val="0"/>
        <cfvo type="percent" val="20"/>
        <cfvo type="percent" val="40"/>
        <cfvo type="percent" val="60"/>
        <cfvo type="percent" val="80"/>
      </iconSet>
    </cfRule>
  </conditionalFormatting>
  <conditionalFormatting sqref="S17">
    <cfRule type="iconSet" priority="15477">
      <iconSet iconSet="5Rating">
        <cfvo type="percent" val="0"/>
        <cfvo type="percent" val="20"/>
        <cfvo type="percent" val="40"/>
        <cfvo type="percent" val="60"/>
        <cfvo type="percent" val="80"/>
      </iconSet>
    </cfRule>
  </conditionalFormatting>
  <conditionalFormatting sqref="S18">
    <cfRule type="iconSet" priority="21019">
      <iconSet iconSet="5Rating">
        <cfvo type="percent" val="0"/>
        <cfvo type="percent" val="20"/>
        <cfvo type="percent" val="40"/>
        <cfvo type="percent" val="60"/>
        <cfvo type="percent" val="80"/>
      </iconSet>
    </cfRule>
  </conditionalFormatting>
  <conditionalFormatting sqref="S19">
    <cfRule type="iconSet" priority="21088">
      <iconSet iconSet="5Rating">
        <cfvo type="percent" val="0"/>
        <cfvo type="percent" val="20"/>
        <cfvo type="percent" val="40"/>
        <cfvo type="percent" val="60"/>
        <cfvo type="percent" val="80"/>
      </iconSet>
    </cfRule>
  </conditionalFormatting>
  <conditionalFormatting sqref="S20">
    <cfRule type="iconSet" priority="20797">
      <iconSet iconSet="5Rating">
        <cfvo type="percent" val="0"/>
        <cfvo type="percent" val="20"/>
        <cfvo type="percent" val="40"/>
        <cfvo type="percent" val="60"/>
        <cfvo type="percent" val="80"/>
      </iconSet>
    </cfRule>
  </conditionalFormatting>
  <conditionalFormatting sqref="S21">
    <cfRule type="iconSet" priority="14054">
      <iconSet iconSet="5Rating">
        <cfvo type="percent" val="0"/>
        <cfvo type="percent" val="20"/>
        <cfvo type="percent" val="40"/>
        <cfvo type="percent" val="60"/>
        <cfvo type="percent" val="80"/>
      </iconSet>
    </cfRule>
  </conditionalFormatting>
  <conditionalFormatting sqref="S22">
    <cfRule type="iconSet" priority="20862">
      <iconSet iconSet="5Rating">
        <cfvo type="percent" val="0"/>
        <cfvo type="percent" val="20"/>
        <cfvo type="percent" val="40"/>
        <cfvo type="percent" val="60"/>
        <cfvo type="percent" val="80"/>
      </iconSet>
    </cfRule>
  </conditionalFormatting>
  <conditionalFormatting sqref="S24">
    <cfRule type="iconSet" priority="20840">
      <iconSet iconSet="5Rating">
        <cfvo type="percent" val="0"/>
        <cfvo type="percent" val="20"/>
        <cfvo type="percent" val="40"/>
        <cfvo type="percent" val="60"/>
        <cfvo type="percent" val="80"/>
      </iconSet>
    </cfRule>
  </conditionalFormatting>
  <conditionalFormatting sqref="S25">
    <cfRule type="iconSet" priority="16042">
      <iconSet iconSet="5Rating">
        <cfvo type="percent" val="0"/>
        <cfvo type="percent" val="20"/>
        <cfvo type="percent" val="40"/>
        <cfvo type="percent" val="60"/>
        <cfvo type="percent" val="80"/>
      </iconSet>
    </cfRule>
  </conditionalFormatting>
  <conditionalFormatting sqref="S26">
    <cfRule type="iconSet" priority="20755">
      <iconSet iconSet="5Rating">
        <cfvo type="percent" val="0"/>
        <cfvo type="percent" val="20"/>
        <cfvo type="percent" val="40"/>
        <cfvo type="percent" val="60"/>
        <cfvo type="percent" val="80"/>
      </iconSet>
    </cfRule>
  </conditionalFormatting>
  <conditionalFormatting sqref="S27">
    <cfRule type="iconSet" priority="15449">
      <iconSet iconSet="5Rating">
        <cfvo type="percent" val="0"/>
        <cfvo type="percent" val="20"/>
        <cfvo type="percent" val="40"/>
        <cfvo type="percent" val="60"/>
        <cfvo type="percent" val="80"/>
      </iconSet>
    </cfRule>
  </conditionalFormatting>
  <conditionalFormatting sqref="S28">
    <cfRule type="iconSet" priority="20818">
      <iconSet iconSet="5Rating">
        <cfvo type="percent" val="0"/>
        <cfvo type="percent" val="20"/>
        <cfvo type="percent" val="40"/>
        <cfvo type="percent" val="60"/>
        <cfvo type="percent" val="80"/>
      </iconSet>
    </cfRule>
  </conditionalFormatting>
  <conditionalFormatting sqref="S29">
    <cfRule type="iconSet" priority="20884">
      <iconSet iconSet="5Rating">
        <cfvo type="percent" val="0"/>
        <cfvo type="percent" val="20"/>
        <cfvo type="percent" val="40"/>
        <cfvo type="percent" val="60"/>
        <cfvo type="percent" val="80"/>
      </iconSet>
    </cfRule>
  </conditionalFormatting>
  <conditionalFormatting sqref="S30">
    <cfRule type="iconSet" priority="20646">
      <iconSet iconSet="5Rating">
        <cfvo type="percent" val="0"/>
        <cfvo type="percent" val="20"/>
        <cfvo type="percent" val="40"/>
        <cfvo type="percent" val="60"/>
        <cfvo type="percent" val="80"/>
      </iconSet>
    </cfRule>
  </conditionalFormatting>
  <conditionalFormatting sqref="S31">
    <cfRule type="iconSet" priority="14274">
      <iconSet iconSet="5Rating">
        <cfvo type="percent" val="0"/>
        <cfvo type="percent" val="20"/>
        <cfvo type="percent" val="40"/>
        <cfvo type="percent" val="60"/>
        <cfvo type="percent" val="80"/>
      </iconSet>
    </cfRule>
  </conditionalFormatting>
  <conditionalFormatting sqref="S32">
    <cfRule type="iconSet" priority="20711">
      <iconSet iconSet="5Rating">
        <cfvo type="percent" val="0"/>
        <cfvo type="percent" val="20"/>
        <cfvo type="percent" val="40"/>
        <cfvo type="percent" val="60"/>
        <cfvo type="percent" val="80"/>
      </iconSet>
    </cfRule>
  </conditionalFormatting>
  <conditionalFormatting sqref="S34">
    <cfRule type="iconSet" priority="20689">
      <iconSet iconSet="5Rating">
        <cfvo type="percent" val="0"/>
        <cfvo type="percent" val="20"/>
        <cfvo type="percent" val="40"/>
        <cfvo type="percent" val="60"/>
        <cfvo type="percent" val="80"/>
      </iconSet>
    </cfRule>
  </conditionalFormatting>
  <conditionalFormatting sqref="S35">
    <cfRule type="iconSet" priority="15748">
      <iconSet iconSet="5Rating">
        <cfvo type="percent" val="0"/>
        <cfvo type="percent" val="20"/>
        <cfvo type="percent" val="40"/>
        <cfvo type="percent" val="60"/>
        <cfvo type="percent" val="80"/>
      </iconSet>
    </cfRule>
  </conditionalFormatting>
  <conditionalFormatting sqref="S36">
    <cfRule type="iconSet" priority="20604">
      <iconSet iconSet="5Rating">
        <cfvo type="percent" val="0"/>
        <cfvo type="percent" val="20"/>
        <cfvo type="percent" val="40"/>
        <cfvo type="percent" val="60"/>
        <cfvo type="percent" val="80"/>
      </iconSet>
    </cfRule>
  </conditionalFormatting>
  <conditionalFormatting sqref="S37">
    <cfRule type="iconSet" priority="20667">
      <iconSet iconSet="5Rating">
        <cfvo type="percent" val="0"/>
        <cfvo type="percent" val="20"/>
        <cfvo type="percent" val="40"/>
        <cfvo type="percent" val="60"/>
        <cfvo type="percent" val="80"/>
      </iconSet>
    </cfRule>
  </conditionalFormatting>
  <conditionalFormatting sqref="S38">
    <cfRule type="iconSet" priority="20733">
      <iconSet iconSet="5Rating">
        <cfvo type="percent" val="0"/>
        <cfvo type="percent" val="20"/>
        <cfvo type="percent" val="40"/>
        <cfvo type="percent" val="60"/>
        <cfvo type="percent" val="80"/>
      </iconSet>
    </cfRule>
  </conditionalFormatting>
  <conditionalFormatting sqref="S39">
    <cfRule type="iconSet" priority="8708">
      <iconSet iconSet="5Rating">
        <cfvo type="percent" val="0"/>
        <cfvo type="percent" val="20"/>
        <cfvo type="percent" val="40"/>
        <cfvo type="percent" val="60"/>
        <cfvo type="percent" val="80"/>
      </iconSet>
    </cfRule>
  </conditionalFormatting>
  <conditionalFormatting sqref="S40">
    <cfRule type="iconSet" priority="8592">
      <iconSet iconSet="5Rating">
        <cfvo type="percent" val="0"/>
        <cfvo type="percent" val="20"/>
        <cfvo type="percent" val="40"/>
        <cfvo type="percent" val="60"/>
        <cfvo type="percent" val="80"/>
      </iconSet>
    </cfRule>
  </conditionalFormatting>
  <conditionalFormatting sqref="S41">
    <cfRule type="iconSet" priority="8773">
      <iconSet iconSet="5Rating">
        <cfvo type="percent" val="0"/>
        <cfvo type="percent" val="20"/>
        <cfvo type="percent" val="40"/>
        <cfvo type="percent" val="60"/>
        <cfvo type="percent" val="80"/>
      </iconSet>
    </cfRule>
  </conditionalFormatting>
  <conditionalFormatting sqref="S42">
    <cfRule type="iconSet" priority="8729">
      <iconSet iconSet="5Rating">
        <cfvo type="percent" val="0"/>
        <cfvo type="percent" val="20"/>
        <cfvo type="percent" val="40"/>
        <cfvo type="percent" val="60"/>
        <cfvo type="percent" val="80"/>
      </iconSet>
    </cfRule>
  </conditionalFormatting>
  <conditionalFormatting sqref="S43">
    <cfRule type="iconSet" priority="8795">
      <iconSet iconSet="5Rating">
        <cfvo type="percent" val="0"/>
        <cfvo type="percent" val="20"/>
        <cfvo type="percent" val="40"/>
        <cfvo type="percent" val="60"/>
        <cfvo type="percent" val="80"/>
      </iconSet>
    </cfRule>
  </conditionalFormatting>
  <conditionalFormatting sqref="S44">
    <cfRule type="iconSet" priority="20042">
      <iconSet iconSet="5Rating">
        <cfvo type="percent" val="0"/>
        <cfvo type="percent" val="20"/>
        <cfvo type="percent" val="40"/>
        <cfvo type="percent" val="60"/>
        <cfvo type="percent" val="80"/>
      </iconSet>
    </cfRule>
  </conditionalFormatting>
  <conditionalFormatting sqref="S45">
    <cfRule type="iconSet" priority="14208">
      <iconSet iconSet="5Rating">
        <cfvo type="percent" val="0"/>
        <cfvo type="percent" val="20"/>
        <cfvo type="percent" val="40"/>
        <cfvo type="percent" val="60"/>
        <cfvo type="percent" val="80"/>
      </iconSet>
    </cfRule>
  </conditionalFormatting>
  <conditionalFormatting sqref="S46">
    <cfRule type="iconSet" priority="20107">
      <iconSet iconSet="5Rating">
        <cfvo type="percent" val="0"/>
        <cfvo type="percent" val="20"/>
        <cfvo type="percent" val="40"/>
        <cfvo type="percent" val="60"/>
        <cfvo type="percent" val="80"/>
      </iconSet>
    </cfRule>
  </conditionalFormatting>
  <conditionalFormatting sqref="S48">
    <cfRule type="iconSet" priority="20085">
      <iconSet iconSet="5Rating">
        <cfvo type="percent" val="0"/>
        <cfvo type="percent" val="20"/>
        <cfvo type="percent" val="40"/>
        <cfvo type="percent" val="60"/>
        <cfvo type="percent" val="80"/>
      </iconSet>
    </cfRule>
  </conditionalFormatting>
  <conditionalFormatting sqref="S49">
    <cfRule type="iconSet" priority="15622">
      <iconSet iconSet="5Rating">
        <cfvo type="percent" val="0"/>
        <cfvo type="percent" val="20"/>
        <cfvo type="percent" val="40"/>
        <cfvo type="percent" val="60"/>
        <cfvo type="percent" val="80"/>
      </iconSet>
    </cfRule>
  </conditionalFormatting>
  <conditionalFormatting sqref="S50">
    <cfRule type="iconSet" priority="20000">
      <iconSet iconSet="5Rating">
        <cfvo type="percent" val="0"/>
        <cfvo type="percent" val="20"/>
        <cfvo type="percent" val="40"/>
        <cfvo type="percent" val="60"/>
        <cfvo type="percent" val="80"/>
      </iconSet>
    </cfRule>
  </conditionalFormatting>
  <conditionalFormatting sqref="S51">
    <cfRule type="iconSet" priority="20063">
      <iconSet iconSet="5Rating">
        <cfvo type="percent" val="0"/>
        <cfvo type="percent" val="20"/>
        <cfvo type="percent" val="40"/>
        <cfvo type="percent" val="60"/>
        <cfvo type="percent" val="80"/>
      </iconSet>
    </cfRule>
  </conditionalFormatting>
  <conditionalFormatting sqref="S52">
    <cfRule type="iconSet" priority="20129">
      <iconSet iconSet="5Rating">
        <cfvo type="percent" val="0"/>
        <cfvo type="percent" val="20"/>
        <cfvo type="percent" val="40"/>
        <cfvo type="percent" val="60"/>
        <cfvo type="percent" val="80"/>
      </iconSet>
    </cfRule>
  </conditionalFormatting>
  <conditionalFormatting sqref="S53">
    <cfRule type="iconSet" priority="20344">
      <iconSet iconSet="5Rating">
        <cfvo type="percent" val="0"/>
        <cfvo type="percent" val="20"/>
        <cfvo type="percent" val="40"/>
        <cfvo type="percent" val="60"/>
        <cfvo type="percent" val="80"/>
      </iconSet>
    </cfRule>
  </conditionalFormatting>
  <conditionalFormatting sqref="S54">
    <cfRule type="iconSet" priority="14186">
      <iconSet iconSet="5Rating">
        <cfvo type="percent" val="0"/>
        <cfvo type="percent" val="20"/>
        <cfvo type="percent" val="40"/>
        <cfvo type="percent" val="60"/>
        <cfvo type="percent" val="80"/>
      </iconSet>
    </cfRule>
  </conditionalFormatting>
  <conditionalFormatting sqref="S55">
    <cfRule type="iconSet" priority="20409">
      <iconSet iconSet="5Rating">
        <cfvo type="percent" val="0"/>
        <cfvo type="percent" val="20"/>
        <cfvo type="percent" val="40"/>
        <cfvo type="percent" val="60"/>
        <cfvo type="percent" val="80"/>
      </iconSet>
    </cfRule>
  </conditionalFormatting>
  <conditionalFormatting sqref="S57">
    <cfRule type="iconSet" priority="20387">
      <iconSet iconSet="5Rating">
        <cfvo type="percent" val="0"/>
        <cfvo type="percent" val="20"/>
        <cfvo type="percent" val="40"/>
        <cfvo type="percent" val="60"/>
        <cfvo type="percent" val="80"/>
      </iconSet>
    </cfRule>
  </conditionalFormatting>
  <conditionalFormatting sqref="S58">
    <cfRule type="iconSet" priority="15601">
      <iconSet iconSet="5Rating">
        <cfvo type="percent" val="0"/>
        <cfvo type="percent" val="20"/>
        <cfvo type="percent" val="40"/>
        <cfvo type="percent" val="60"/>
        <cfvo type="percent" val="80"/>
      </iconSet>
    </cfRule>
  </conditionalFormatting>
  <conditionalFormatting sqref="S59">
    <cfRule type="iconSet" priority="20302">
      <iconSet iconSet="5Rating">
        <cfvo type="percent" val="0"/>
        <cfvo type="percent" val="20"/>
        <cfvo type="percent" val="40"/>
        <cfvo type="percent" val="60"/>
        <cfvo type="percent" val="80"/>
      </iconSet>
    </cfRule>
  </conditionalFormatting>
  <conditionalFormatting sqref="S60">
    <cfRule type="iconSet" priority="20365">
      <iconSet iconSet="5Rating">
        <cfvo type="percent" val="0"/>
        <cfvo type="percent" val="20"/>
        <cfvo type="percent" val="40"/>
        <cfvo type="percent" val="60"/>
        <cfvo type="percent" val="80"/>
      </iconSet>
    </cfRule>
  </conditionalFormatting>
  <conditionalFormatting sqref="S61 S70">
    <cfRule type="iconSet" priority="20431">
      <iconSet iconSet="5Rating">
        <cfvo type="percent" val="0"/>
        <cfvo type="percent" val="20"/>
        <cfvo type="percent" val="40"/>
        <cfvo type="percent" val="60"/>
        <cfvo type="percent" val="80"/>
      </iconSet>
    </cfRule>
  </conditionalFormatting>
  <conditionalFormatting sqref="S62">
    <cfRule type="iconSet" priority="165">
      <iconSet iconSet="5Rating">
        <cfvo type="percent" val="0"/>
        <cfvo type="percent" val="20"/>
        <cfvo type="percent" val="40"/>
        <cfvo type="percent" val="60"/>
        <cfvo type="percent" val="80"/>
      </iconSet>
    </cfRule>
  </conditionalFormatting>
  <conditionalFormatting sqref="S63">
    <cfRule type="iconSet" priority="108">
      <iconSet iconSet="5Rating">
        <cfvo type="percent" val="0"/>
        <cfvo type="percent" val="20"/>
        <cfvo type="percent" val="40"/>
        <cfvo type="percent" val="60"/>
        <cfvo type="percent" val="80"/>
      </iconSet>
    </cfRule>
  </conditionalFormatting>
  <conditionalFormatting sqref="S64">
    <cfRule type="iconSet" priority="220">
      <iconSet iconSet="5Rating">
        <cfvo type="percent" val="0"/>
        <cfvo type="percent" val="20"/>
        <cfvo type="percent" val="40"/>
        <cfvo type="percent" val="60"/>
        <cfvo type="percent" val="80"/>
      </iconSet>
    </cfRule>
  </conditionalFormatting>
  <conditionalFormatting sqref="S65">
    <cfRule type="iconSet" priority="234">
      <iconSet iconSet="5Rating">
        <cfvo type="percent" val="0"/>
        <cfvo type="percent" val="20"/>
        <cfvo type="percent" val="40"/>
        <cfvo type="percent" val="60"/>
        <cfvo type="percent" val="80"/>
      </iconSet>
    </cfRule>
  </conditionalFormatting>
  <conditionalFormatting sqref="S66">
    <cfRule type="iconSet" priority="202">
      <iconSet iconSet="5Rating">
        <cfvo type="percent" val="0"/>
        <cfvo type="percent" val="20"/>
        <cfvo type="percent" val="40"/>
        <cfvo type="percent" val="60"/>
        <cfvo type="percent" val="80"/>
      </iconSet>
    </cfRule>
  </conditionalFormatting>
  <conditionalFormatting sqref="S67">
    <cfRule type="iconSet" priority="129">
      <iconSet iconSet="5Rating">
        <cfvo type="percent" val="0"/>
        <cfvo type="percent" val="20"/>
        <cfvo type="percent" val="40"/>
        <cfvo type="percent" val="60"/>
        <cfvo type="percent" val="80"/>
      </iconSet>
    </cfRule>
  </conditionalFormatting>
  <conditionalFormatting sqref="S68">
    <cfRule type="iconSet" priority="147">
      <iconSet iconSet="5Rating">
        <cfvo type="percent" val="0"/>
        <cfvo type="percent" val="20"/>
        <cfvo type="percent" val="40"/>
        <cfvo type="percent" val="60"/>
        <cfvo type="percent" val="80"/>
      </iconSet>
    </cfRule>
  </conditionalFormatting>
  <conditionalFormatting sqref="S69">
    <cfRule type="iconSet" priority="183">
      <iconSet iconSet="5Rating">
        <cfvo type="percent" val="0"/>
        <cfvo type="percent" val="20"/>
        <cfvo type="percent" val="40"/>
        <cfvo type="percent" val="60"/>
        <cfvo type="percent" val="80"/>
      </iconSet>
    </cfRule>
  </conditionalFormatting>
  <conditionalFormatting sqref="S71">
    <cfRule type="iconSet" priority="31">
      <iconSet iconSet="5Rating">
        <cfvo type="percent" val="0"/>
        <cfvo type="percent" val="20"/>
        <cfvo type="percent" val="40"/>
        <cfvo type="percent" val="60"/>
        <cfvo type="percent" val="80"/>
      </iconSet>
    </cfRule>
  </conditionalFormatting>
  <conditionalFormatting sqref="S72">
    <cfRule type="iconSet" priority="8">
      <iconSet iconSet="5Rating">
        <cfvo type="percent" val="0"/>
        <cfvo type="percent" val="20"/>
        <cfvo type="percent" val="40"/>
        <cfvo type="percent" val="60"/>
        <cfvo type="percent" val="80"/>
      </iconSet>
    </cfRule>
  </conditionalFormatting>
  <conditionalFormatting sqref="S73">
    <cfRule type="iconSet" priority="51">
      <iconSet iconSet="5Rating">
        <cfvo type="percent" val="0"/>
        <cfvo type="percent" val="20"/>
        <cfvo type="percent" val="40"/>
        <cfvo type="percent" val="60"/>
        <cfvo type="percent" val="80"/>
      </iconSet>
    </cfRule>
  </conditionalFormatting>
  <conditionalFormatting sqref="S74">
    <cfRule type="iconSet" priority="63">
      <iconSet iconSet="5Rating">
        <cfvo type="percent" val="0"/>
        <cfvo type="percent" val="20"/>
        <cfvo type="percent" val="40"/>
        <cfvo type="percent" val="60"/>
        <cfvo type="percent" val="80"/>
      </iconSet>
    </cfRule>
  </conditionalFormatting>
  <conditionalFormatting sqref="S75">
    <cfRule type="iconSet" priority="44">
      <iconSet iconSet="5Rating">
        <cfvo type="percent" val="0"/>
        <cfvo type="percent" val="20"/>
        <cfvo type="percent" val="40"/>
        <cfvo type="percent" val="60"/>
        <cfvo type="percent" val="80"/>
      </iconSet>
    </cfRule>
  </conditionalFormatting>
  <conditionalFormatting sqref="S76">
    <cfRule type="iconSet" priority="15">
      <iconSet iconSet="5Rating">
        <cfvo type="percent" val="0"/>
        <cfvo type="percent" val="20"/>
        <cfvo type="percent" val="40"/>
        <cfvo type="percent" val="60"/>
        <cfvo type="percent" val="80"/>
      </iconSet>
    </cfRule>
  </conditionalFormatting>
  <conditionalFormatting sqref="S77">
    <cfRule type="iconSet" priority="24">
      <iconSet iconSet="5Rating">
        <cfvo type="percent" val="0"/>
        <cfvo type="percent" val="20"/>
        <cfvo type="percent" val="40"/>
        <cfvo type="percent" val="60"/>
        <cfvo type="percent" val="80"/>
      </iconSet>
    </cfRule>
  </conditionalFormatting>
  <conditionalFormatting sqref="S78">
    <cfRule type="iconSet" priority="38">
      <iconSet iconSet="5Rating">
        <cfvo type="percent" val="0"/>
        <cfvo type="percent" val="20"/>
        <cfvo type="percent" val="40"/>
        <cfvo type="percent" val="60"/>
        <cfvo type="percent" val="80"/>
      </iconSet>
    </cfRule>
  </conditionalFormatting>
  <conditionalFormatting sqref="S79">
    <cfRule type="iconSet" priority="57">
      <iconSet iconSet="5Rating">
        <cfvo type="percent" val="0"/>
        <cfvo type="percent" val="20"/>
        <cfvo type="percent" val="40"/>
        <cfvo type="percent" val="60"/>
        <cfvo type="percent" val="80"/>
      </iconSet>
    </cfRule>
  </conditionalFormatting>
  <conditionalFormatting sqref="S80">
    <cfRule type="iconSet" priority="20495">
      <iconSet iconSet="5Rating">
        <cfvo type="percent" val="0"/>
        <cfvo type="percent" val="20"/>
        <cfvo type="percent" val="40"/>
        <cfvo type="percent" val="60"/>
        <cfvo type="percent" val="80"/>
      </iconSet>
    </cfRule>
  </conditionalFormatting>
  <conditionalFormatting sqref="S81">
    <cfRule type="iconSet" priority="14142">
      <iconSet iconSet="5Rating">
        <cfvo type="percent" val="0"/>
        <cfvo type="percent" val="20"/>
        <cfvo type="percent" val="40"/>
        <cfvo type="percent" val="60"/>
        <cfvo type="percent" val="80"/>
      </iconSet>
    </cfRule>
  </conditionalFormatting>
  <conditionalFormatting sqref="S82">
    <cfRule type="iconSet" priority="20560">
      <iconSet iconSet="5Rating">
        <cfvo type="percent" val="0"/>
        <cfvo type="percent" val="20"/>
        <cfvo type="percent" val="40"/>
        <cfvo type="percent" val="60"/>
        <cfvo type="percent" val="80"/>
      </iconSet>
    </cfRule>
  </conditionalFormatting>
  <conditionalFormatting sqref="S83 S56 S47 S33 S23">
    <cfRule type="iconSet" priority="25747">
      <iconSet iconSet="5Rating">
        <cfvo type="percent" val="0"/>
        <cfvo type="percent" val="20"/>
        <cfvo type="percent" val="40"/>
        <cfvo type="percent" val="60"/>
        <cfvo type="percent" val="80"/>
      </iconSet>
    </cfRule>
  </conditionalFormatting>
  <conditionalFormatting sqref="S84">
    <cfRule type="iconSet" priority="20538">
      <iconSet iconSet="5Rating">
        <cfvo type="percent" val="0"/>
        <cfvo type="percent" val="20"/>
        <cfvo type="percent" val="40"/>
        <cfvo type="percent" val="60"/>
        <cfvo type="percent" val="80"/>
      </iconSet>
    </cfRule>
  </conditionalFormatting>
  <conditionalFormatting sqref="S85">
    <cfRule type="iconSet" priority="15559">
      <iconSet iconSet="5Rating">
        <cfvo type="percent" val="0"/>
        <cfvo type="percent" val="20"/>
        <cfvo type="percent" val="40"/>
        <cfvo type="percent" val="60"/>
        <cfvo type="percent" val="80"/>
      </iconSet>
    </cfRule>
  </conditionalFormatting>
  <conditionalFormatting sqref="S86">
    <cfRule type="iconSet" priority="20453">
      <iconSet iconSet="5Rating">
        <cfvo type="percent" val="0"/>
        <cfvo type="percent" val="20"/>
        <cfvo type="percent" val="40"/>
        <cfvo type="percent" val="60"/>
        <cfvo type="percent" val="80"/>
      </iconSet>
    </cfRule>
  </conditionalFormatting>
  <conditionalFormatting sqref="S87">
    <cfRule type="iconSet" priority="20516">
      <iconSet iconSet="5Rating">
        <cfvo type="percent" val="0"/>
        <cfvo type="percent" val="20"/>
        <cfvo type="percent" val="40"/>
        <cfvo type="percent" val="60"/>
        <cfvo type="percent" val="80"/>
      </iconSet>
    </cfRule>
  </conditionalFormatting>
  <conditionalFormatting sqref="S88">
    <cfRule type="iconSet" priority="20582">
      <iconSet iconSet="5Rating">
        <cfvo type="percent" val="0"/>
        <cfvo type="percent" val="20"/>
        <cfvo type="percent" val="40"/>
        <cfvo type="percent" val="60"/>
        <cfvo type="percent" val="80"/>
      </iconSet>
    </cfRule>
  </conditionalFormatting>
  <conditionalFormatting sqref="T10:T88">
    <cfRule type="cellIs" dxfId="76" priority="92" operator="equal">
      <formula>"Bajo (B)"</formula>
    </cfRule>
    <cfRule type="cellIs" dxfId="75" priority="93" operator="equal">
      <formula>"Medio (M)"</formula>
    </cfRule>
    <cfRule type="cellIs" dxfId="74" priority="95" operator="equal">
      <formula>"Muy Alto (MA)"</formula>
    </cfRule>
    <cfRule type="cellIs" dxfId="73" priority="94" operator="equal">
      <formula>"Alto (A)"</formula>
    </cfRule>
  </conditionalFormatting>
  <conditionalFormatting sqref="U10">
    <cfRule type="iconSet" priority="20967">
      <iconSet iconSet="5Rating">
        <cfvo type="percent" val="0"/>
        <cfvo type="percent" val="20"/>
        <cfvo type="percent" val="40"/>
        <cfvo type="percent" val="60"/>
        <cfvo type="percent" val="80"/>
      </iconSet>
    </cfRule>
  </conditionalFormatting>
  <conditionalFormatting sqref="U10:U70">
    <cfRule type="cellIs" dxfId="72" priority="105" operator="lessThanOrEqual">
      <formula>8</formula>
    </cfRule>
    <cfRule type="cellIs" dxfId="71" priority="106" operator="lessThanOrEqual">
      <formula>20</formula>
    </cfRule>
    <cfRule type="cellIs" dxfId="70" priority="104" operator="lessThanOrEqual">
      <formula>4</formula>
    </cfRule>
  </conditionalFormatting>
  <conditionalFormatting sqref="U10:U88">
    <cfRule type="cellIs" dxfId="69" priority="103" operator="equal">
      <formula>""</formula>
    </cfRule>
    <cfRule type="cellIs" dxfId="68" priority="107" operator="greaterThan">
      <formula>20</formula>
    </cfRule>
  </conditionalFormatting>
  <conditionalFormatting sqref="U11">
    <cfRule type="iconSet" priority="14336">
      <iconSet iconSet="5Rating">
        <cfvo type="percent" val="0"/>
        <cfvo type="percent" val="20"/>
        <cfvo type="percent" val="40"/>
        <cfvo type="percent" val="60"/>
        <cfvo type="percent" val="80"/>
      </iconSet>
    </cfRule>
  </conditionalFormatting>
  <conditionalFormatting sqref="U12">
    <cfRule type="iconSet" priority="21060">
      <iconSet iconSet="5Rating">
        <cfvo type="percent" val="0"/>
        <cfvo type="percent" val="20"/>
        <cfvo type="percent" val="40"/>
        <cfvo type="percent" val="60"/>
        <cfvo type="percent" val="80"/>
      </iconSet>
    </cfRule>
  </conditionalFormatting>
  <conditionalFormatting sqref="U13">
    <cfRule type="iconSet" priority="20946">
      <iconSet iconSet="5Rating">
        <cfvo type="percent" val="0"/>
        <cfvo type="percent" val="20"/>
        <cfvo type="percent" val="40"/>
        <cfvo type="percent" val="60"/>
        <cfvo type="percent" val="80"/>
      </iconSet>
    </cfRule>
  </conditionalFormatting>
  <conditionalFormatting sqref="U14">
    <cfRule type="iconSet" priority="21037">
      <iconSet iconSet="5Rating">
        <cfvo type="percent" val="0"/>
        <cfvo type="percent" val="20"/>
        <cfvo type="percent" val="40"/>
        <cfvo type="percent" val="60"/>
        <cfvo type="percent" val="80"/>
      </iconSet>
    </cfRule>
  </conditionalFormatting>
  <conditionalFormatting sqref="U15">
    <cfRule type="iconSet" priority="16057">
      <iconSet iconSet="5Rating">
        <cfvo type="percent" val="0"/>
        <cfvo type="percent" val="20"/>
        <cfvo type="percent" val="40"/>
        <cfvo type="percent" val="60"/>
        <cfvo type="percent" val="80"/>
      </iconSet>
    </cfRule>
  </conditionalFormatting>
  <conditionalFormatting sqref="U16">
    <cfRule type="iconSet" priority="20925">
      <iconSet iconSet="5Rating">
        <cfvo type="percent" val="0"/>
        <cfvo type="percent" val="20"/>
        <cfvo type="percent" val="40"/>
        <cfvo type="percent" val="60"/>
        <cfvo type="percent" val="80"/>
      </iconSet>
    </cfRule>
  </conditionalFormatting>
  <conditionalFormatting sqref="U17">
    <cfRule type="iconSet" priority="15471">
      <iconSet iconSet="5Rating">
        <cfvo type="percent" val="0"/>
        <cfvo type="percent" val="20"/>
        <cfvo type="percent" val="40"/>
        <cfvo type="percent" val="60"/>
        <cfvo type="percent" val="80"/>
      </iconSet>
    </cfRule>
  </conditionalFormatting>
  <conditionalFormatting sqref="U18">
    <cfRule type="iconSet" priority="21013">
      <iconSet iconSet="5Rating">
        <cfvo type="percent" val="0"/>
        <cfvo type="percent" val="20"/>
        <cfvo type="percent" val="40"/>
        <cfvo type="percent" val="60"/>
        <cfvo type="percent" val="80"/>
      </iconSet>
    </cfRule>
  </conditionalFormatting>
  <conditionalFormatting sqref="U19">
    <cfRule type="iconSet" priority="21082">
      <iconSet iconSet="5Rating">
        <cfvo type="percent" val="0"/>
        <cfvo type="percent" val="20"/>
        <cfvo type="percent" val="40"/>
        <cfvo type="percent" val="60"/>
        <cfvo type="percent" val="80"/>
      </iconSet>
    </cfRule>
  </conditionalFormatting>
  <conditionalFormatting sqref="U20">
    <cfRule type="iconSet" priority="20791">
      <iconSet iconSet="5Rating">
        <cfvo type="percent" val="0"/>
        <cfvo type="percent" val="20"/>
        <cfvo type="percent" val="40"/>
        <cfvo type="percent" val="60"/>
        <cfvo type="percent" val="80"/>
      </iconSet>
    </cfRule>
  </conditionalFormatting>
  <conditionalFormatting sqref="U21">
    <cfRule type="iconSet" priority="14048">
      <iconSet iconSet="5Rating">
        <cfvo type="percent" val="0"/>
        <cfvo type="percent" val="20"/>
        <cfvo type="percent" val="40"/>
        <cfvo type="percent" val="60"/>
        <cfvo type="percent" val="80"/>
      </iconSet>
    </cfRule>
  </conditionalFormatting>
  <conditionalFormatting sqref="U22">
    <cfRule type="iconSet" priority="20856">
      <iconSet iconSet="5Rating">
        <cfvo type="percent" val="0"/>
        <cfvo type="percent" val="20"/>
        <cfvo type="percent" val="40"/>
        <cfvo type="percent" val="60"/>
        <cfvo type="percent" val="80"/>
      </iconSet>
    </cfRule>
  </conditionalFormatting>
  <conditionalFormatting sqref="U24">
    <cfRule type="iconSet" priority="20834">
      <iconSet iconSet="5Rating">
        <cfvo type="percent" val="0"/>
        <cfvo type="percent" val="20"/>
        <cfvo type="percent" val="40"/>
        <cfvo type="percent" val="60"/>
        <cfvo type="percent" val="80"/>
      </iconSet>
    </cfRule>
  </conditionalFormatting>
  <conditionalFormatting sqref="U25">
    <cfRule type="iconSet" priority="16036">
      <iconSet iconSet="5Rating">
        <cfvo type="percent" val="0"/>
        <cfvo type="percent" val="20"/>
        <cfvo type="percent" val="40"/>
        <cfvo type="percent" val="60"/>
        <cfvo type="percent" val="80"/>
      </iconSet>
    </cfRule>
  </conditionalFormatting>
  <conditionalFormatting sqref="U26">
    <cfRule type="iconSet" priority="20749">
      <iconSet iconSet="5Rating">
        <cfvo type="percent" val="0"/>
        <cfvo type="percent" val="20"/>
        <cfvo type="percent" val="40"/>
        <cfvo type="percent" val="60"/>
        <cfvo type="percent" val="80"/>
      </iconSet>
    </cfRule>
  </conditionalFormatting>
  <conditionalFormatting sqref="U27">
    <cfRule type="iconSet" priority="15443">
      <iconSet iconSet="5Rating">
        <cfvo type="percent" val="0"/>
        <cfvo type="percent" val="20"/>
        <cfvo type="percent" val="40"/>
        <cfvo type="percent" val="60"/>
        <cfvo type="percent" val="80"/>
      </iconSet>
    </cfRule>
  </conditionalFormatting>
  <conditionalFormatting sqref="U28">
    <cfRule type="iconSet" priority="20812">
      <iconSet iconSet="5Rating">
        <cfvo type="percent" val="0"/>
        <cfvo type="percent" val="20"/>
        <cfvo type="percent" val="40"/>
        <cfvo type="percent" val="60"/>
        <cfvo type="percent" val="80"/>
      </iconSet>
    </cfRule>
  </conditionalFormatting>
  <conditionalFormatting sqref="U29">
    <cfRule type="iconSet" priority="20878">
      <iconSet iconSet="5Rating">
        <cfvo type="percent" val="0"/>
        <cfvo type="percent" val="20"/>
        <cfvo type="percent" val="40"/>
        <cfvo type="percent" val="60"/>
        <cfvo type="percent" val="80"/>
      </iconSet>
    </cfRule>
  </conditionalFormatting>
  <conditionalFormatting sqref="U30">
    <cfRule type="iconSet" priority="20640">
      <iconSet iconSet="5Rating">
        <cfvo type="percent" val="0"/>
        <cfvo type="percent" val="20"/>
        <cfvo type="percent" val="40"/>
        <cfvo type="percent" val="60"/>
        <cfvo type="percent" val="80"/>
      </iconSet>
    </cfRule>
  </conditionalFormatting>
  <conditionalFormatting sqref="U31">
    <cfRule type="iconSet" priority="14268">
      <iconSet iconSet="5Rating">
        <cfvo type="percent" val="0"/>
        <cfvo type="percent" val="20"/>
        <cfvo type="percent" val="40"/>
        <cfvo type="percent" val="60"/>
        <cfvo type="percent" val="80"/>
      </iconSet>
    </cfRule>
  </conditionalFormatting>
  <conditionalFormatting sqref="U32">
    <cfRule type="iconSet" priority="20705">
      <iconSet iconSet="5Rating">
        <cfvo type="percent" val="0"/>
        <cfvo type="percent" val="20"/>
        <cfvo type="percent" val="40"/>
        <cfvo type="percent" val="60"/>
        <cfvo type="percent" val="80"/>
      </iconSet>
    </cfRule>
  </conditionalFormatting>
  <conditionalFormatting sqref="U34">
    <cfRule type="iconSet" priority="20683">
      <iconSet iconSet="5Rating">
        <cfvo type="percent" val="0"/>
        <cfvo type="percent" val="20"/>
        <cfvo type="percent" val="40"/>
        <cfvo type="percent" val="60"/>
        <cfvo type="percent" val="80"/>
      </iconSet>
    </cfRule>
  </conditionalFormatting>
  <conditionalFormatting sqref="U35">
    <cfRule type="iconSet" priority="15742">
      <iconSet iconSet="5Rating">
        <cfvo type="percent" val="0"/>
        <cfvo type="percent" val="20"/>
        <cfvo type="percent" val="40"/>
        <cfvo type="percent" val="60"/>
        <cfvo type="percent" val="80"/>
      </iconSet>
    </cfRule>
  </conditionalFormatting>
  <conditionalFormatting sqref="U36">
    <cfRule type="iconSet" priority="20598">
      <iconSet iconSet="5Rating">
        <cfvo type="percent" val="0"/>
        <cfvo type="percent" val="20"/>
        <cfvo type="percent" val="40"/>
        <cfvo type="percent" val="60"/>
        <cfvo type="percent" val="80"/>
      </iconSet>
    </cfRule>
  </conditionalFormatting>
  <conditionalFormatting sqref="U37">
    <cfRule type="iconSet" priority="20661">
      <iconSet iconSet="5Rating">
        <cfvo type="percent" val="0"/>
        <cfvo type="percent" val="20"/>
        <cfvo type="percent" val="40"/>
        <cfvo type="percent" val="60"/>
        <cfvo type="percent" val="80"/>
      </iconSet>
    </cfRule>
  </conditionalFormatting>
  <conditionalFormatting sqref="U38">
    <cfRule type="iconSet" priority="20727">
      <iconSet iconSet="5Rating">
        <cfvo type="percent" val="0"/>
        <cfvo type="percent" val="20"/>
        <cfvo type="percent" val="40"/>
        <cfvo type="percent" val="60"/>
        <cfvo type="percent" val="80"/>
      </iconSet>
    </cfRule>
  </conditionalFormatting>
  <conditionalFormatting sqref="U39">
    <cfRule type="iconSet" priority="8702">
      <iconSet iconSet="5Rating">
        <cfvo type="percent" val="0"/>
        <cfvo type="percent" val="20"/>
        <cfvo type="percent" val="40"/>
        <cfvo type="percent" val="60"/>
        <cfvo type="percent" val="80"/>
      </iconSet>
    </cfRule>
  </conditionalFormatting>
  <conditionalFormatting sqref="U40">
    <cfRule type="iconSet" priority="8586">
      <iconSet iconSet="5Rating">
        <cfvo type="percent" val="0"/>
        <cfvo type="percent" val="20"/>
        <cfvo type="percent" val="40"/>
        <cfvo type="percent" val="60"/>
        <cfvo type="percent" val="80"/>
      </iconSet>
    </cfRule>
  </conditionalFormatting>
  <conditionalFormatting sqref="U41">
    <cfRule type="iconSet" priority="8767">
      <iconSet iconSet="5Rating">
        <cfvo type="percent" val="0"/>
        <cfvo type="percent" val="20"/>
        <cfvo type="percent" val="40"/>
        <cfvo type="percent" val="60"/>
        <cfvo type="percent" val="80"/>
      </iconSet>
    </cfRule>
  </conditionalFormatting>
  <conditionalFormatting sqref="U42">
    <cfRule type="iconSet" priority="8723">
      <iconSet iconSet="5Rating">
        <cfvo type="percent" val="0"/>
        <cfvo type="percent" val="20"/>
        <cfvo type="percent" val="40"/>
        <cfvo type="percent" val="60"/>
        <cfvo type="percent" val="80"/>
      </iconSet>
    </cfRule>
  </conditionalFormatting>
  <conditionalFormatting sqref="U43">
    <cfRule type="iconSet" priority="8789">
      <iconSet iconSet="5Rating">
        <cfvo type="percent" val="0"/>
        <cfvo type="percent" val="20"/>
        <cfvo type="percent" val="40"/>
        <cfvo type="percent" val="60"/>
        <cfvo type="percent" val="80"/>
      </iconSet>
    </cfRule>
  </conditionalFormatting>
  <conditionalFormatting sqref="U44">
    <cfRule type="iconSet" priority="20036">
      <iconSet iconSet="5Rating">
        <cfvo type="percent" val="0"/>
        <cfvo type="percent" val="20"/>
        <cfvo type="percent" val="40"/>
        <cfvo type="percent" val="60"/>
        <cfvo type="percent" val="80"/>
      </iconSet>
    </cfRule>
  </conditionalFormatting>
  <conditionalFormatting sqref="U45">
    <cfRule type="iconSet" priority="14202">
      <iconSet iconSet="5Rating">
        <cfvo type="percent" val="0"/>
        <cfvo type="percent" val="20"/>
        <cfvo type="percent" val="40"/>
        <cfvo type="percent" val="60"/>
        <cfvo type="percent" val="80"/>
      </iconSet>
    </cfRule>
  </conditionalFormatting>
  <conditionalFormatting sqref="U46">
    <cfRule type="iconSet" priority="20101">
      <iconSet iconSet="5Rating">
        <cfvo type="percent" val="0"/>
        <cfvo type="percent" val="20"/>
        <cfvo type="percent" val="40"/>
        <cfvo type="percent" val="60"/>
        <cfvo type="percent" val="80"/>
      </iconSet>
    </cfRule>
  </conditionalFormatting>
  <conditionalFormatting sqref="U48">
    <cfRule type="iconSet" priority="20079">
      <iconSet iconSet="5Rating">
        <cfvo type="percent" val="0"/>
        <cfvo type="percent" val="20"/>
        <cfvo type="percent" val="40"/>
        <cfvo type="percent" val="60"/>
        <cfvo type="percent" val="80"/>
      </iconSet>
    </cfRule>
  </conditionalFormatting>
  <conditionalFormatting sqref="U49">
    <cfRule type="iconSet" priority="15616">
      <iconSet iconSet="5Rating">
        <cfvo type="percent" val="0"/>
        <cfvo type="percent" val="20"/>
        <cfvo type="percent" val="40"/>
        <cfvo type="percent" val="60"/>
        <cfvo type="percent" val="80"/>
      </iconSet>
    </cfRule>
  </conditionalFormatting>
  <conditionalFormatting sqref="U50">
    <cfRule type="iconSet" priority="19994">
      <iconSet iconSet="5Rating">
        <cfvo type="percent" val="0"/>
        <cfvo type="percent" val="20"/>
        <cfvo type="percent" val="40"/>
        <cfvo type="percent" val="60"/>
        <cfvo type="percent" val="80"/>
      </iconSet>
    </cfRule>
  </conditionalFormatting>
  <conditionalFormatting sqref="U51">
    <cfRule type="iconSet" priority="20057">
      <iconSet iconSet="5Rating">
        <cfvo type="percent" val="0"/>
        <cfvo type="percent" val="20"/>
        <cfvo type="percent" val="40"/>
        <cfvo type="percent" val="60"/>
        <cfvo type="percent" val="80"/>
      </iconSet>
    </cfRule>
  </conditionalFormatting>
  <conditionalFormatting sqref="U52">
    <cfRule type="iconSet" priority="20123">
      <iconSet iconSet="5Rating">
        <cfvo type="percent" val="0"/>
        <cfvo type="percent" val="20"/>
        <cfvo type="percent" val="40"/>
        <cfvo type="percent" val="60"/>
        <cfvo type="percent" val="80"/>
      </iconSet>
    </cfRule>
  </conditionalFormatting>
  <conditionalFormatting sqref="U53">
    <cfRule type="iconSet" priority="20338">
      <iconSet iconSet="5Rating">
        <cfvo type="percent" val="0"/>
        <cfvo type="percent" val="20"/>
        <cfvo type="percent" val="40"/>
        <cfvo type="percent" val="60"/>
        <cfvo type="percent" val="80"/>
      </iconSet>
    </cfRule>
  </conditionalFormatting>
  <conditionalFormatting sqref="U54">
    <cfRule type="iconSet" priority="14180">
      <iconSet iconSet="5Rating">
        <cfvo type="percent" val="0"/>
        <cfvo type="percent" val="20"/>
        <cfvo type="percent" val="40"/>
        <cfvo type="percent" val="60"/>
        <cfvo type="percent" val="80"/>
      </iconSet>
    </cfRule>
  </conditionalFormatting>
  <conditionalFormatting sqref="U55">
    <cfRule type="iconSet" priority="20403">
      <iconSet iconSet="5Rating">
        <cfvo type="percent" val="0"/>
        <cfvo type="percent" val="20"/>
        <cfvo type="percent" val="40"/>
        <cfvo type="percent" val="60"/>
        <cfvo type="percent" val="80"/>
      </iconSet>
    </cfRule>
  </conditionalFormatting>
  <conditionalFormatting sqref="U57">
    <cfRule type="iconSet" priority="20381">
      <iconSet iconSet="5Rating">
        <cfvo type="percent" val="0"/>
        <cfvo type="percent" val="20"/>
        <cfvo type="percent" val="40"/>
        <cfvo type="percent" val="60"/>
        <cfvo type="percent" val="80"/>
      </iconSet>
    </cfRule>
  </conditionalFormatting>
  <conditionalFormatting sqref="U58">
    <cfRule type="iconSet" priority="15595">
      <iconSet iconSet="5Rating">
        <cfvo type="percent" val="0"/>
        <cfvo type="percent" val="20"/>
        <cfvo type="percent" val="40"/>
        <cfvo type="percent" val="60"/>
        <cfvo type="percent" val="80"/>
      </iconSet>
    </cfRule>
  </conditionalFormatting>
  <conditionalFormatting sqref="U59">
    <cfRule type="iconSet" priority="20296">
      <iconSet iconSet="5Rating">
        <cfvo type="percent" val="0"/>
        <cfvo type="percent" val="20"/>
        <cfvo type="percent" val="40"/>
        <cfvo type="percent" val="60"/>
        <cfvo type="percent" val="80"/>
      </iconSet>
    </cfRule>
  </conditionalFormatting>
  <conditionalFormatting sqref="U60">
    <cfRule type="iconSet" priority="20359">
      <iconSet iconSet="5Rating">
        <cfvo type="percent" val="0"/>
        <cfvo type="percent" val="20"/>
        <cfvo type="percent" val="40"/>
        <cfvo type="percent" val="60"/>
        <cfvo type="percent" val="80"/>
      </iconSet>
    </cfRule>
  </conditionalFormatting>
  <conditionalFormatting sqref="U61 U70">
    <cfRule type="iconSet" priority="20425">
      <iconSet iconSet="5Rating">
        <cfvo type="percent" val="0"/>
        <cfvo type="percent" val="20"/>
        <cfvo type="percent" val="40"/>
        <cfvo type="percent" val="60"/>
        <cfvo type="percent" val="80"/>
      </iconSet>
    </cfRule>
  </conditionalFormatting>
  <conditionalFormatting sqref="U62">
    <cfRule type="iconSet" priority="159">
      <iconSet iconSet="5Rating">
        <cfvo type="percent" val="0"/>
        <cfvo type="percent" val="20"/>
        <cfvo type="percent" val="40"/>
        <cfvo type="percent" val="60"/>
        <cfvo type="percent" val="80"/>
      </iconSet>
    </cfRule>
  </conditionalFormatting>
  <conditionalFormatting sqref="U63">
    <cfRule type="iconSet" priority="102">
      <iconSet iconSet="5Rating">
        <cfvo type="percent" val="0"/>
        <cfvo type="percent" val="20"/>
        <cfvo type="percent" val="40"/>
        <cfvo type="percent" val="60"/>
        <cfvo type="percent" val="80"/>
      </iconSet>
    </cfRule>
  </conditionalFormatting>
  <conditionalFormatting sqref="U64">
    <cfRule type="iconSet" priority="214">
      <iconSet iconSet="5Rating">
        <cfvo type="percent" val="0"/>
        <cfvo type="percent" val="20"/>
        <cfvo type="percent" val="40"/>
        <cfvo type="percent" val="60"/>
        <cfvo type="percent" val="80"/>
      </iconSet>
    </cfRule>
  </conditionalFormatting>
  <conditionalFormatting sqref="U65">
    <cfRule type="iconSet" priority="235">
      <iconSet iconSet="5Rating">
        <cfvo type="percent" val="0"/>
        <cfvo type="percent" val="20"/>
        <cfvo type="percent" val="40"/>
        <cfvo type="percent" val="60"/>
        <cfvo type="percent" val="80"/>
      </iconSet>
    </cfRule>
  </conditionalFormatting>
  <conditionalFormatting sqref="U66">
    <cfRule type="iconSet" priority="196">
      <iconSet iconSet="5Rating">
        <cfvo type="percent" val="0"/>
        <cfvo type="percent" val="20"/>
        <cfvo type="percent" val="40"/>
        <cfvo type="percent" val="60"/>
        <cfvo type="percent" val="80"/>
      </iconSet>
    </cfRule>
  </conditionalFormatting>
  <conditionalFormatting sqref="U67">
    <cfRule type="iconSet" priority="123">
      <iconSet iconSet="5Rating">
        <cfvo type="percent" val="0"/>
        <cfvo type="percent" val="20"/>
        <cfvo type="percent" val="40"/>
        <cfvo type="percent" val="60"/>
        <cfvo type="percent" val="80"/>
      </iconSet>
    </cfRule>
  </conditionalFormatting>
  <conditionalFormatting sqref="U68">
    <cfRule type="iconSet" priority="141">
      <iconSet iconSet="5Rating">
        <cfvo type="percent" val="0"/>
        <cfvo type="percent" val="20"/>
        <cfvo type="percent" val="40"/>
        <cfvo type="percent" val="60"/>
        <cfvo type="percent" val="80"/>
      </iconSet>
    </cfRule>
  </conditionalFormatting>
  <conditionalFormatting sqref="U69">
    <cfRule type="iconSet" priority="177">
      <iconSet iconSet="5Rating">
        <cfvo type="percent" val="0"/>
        <cfvo type="percent" val="20"/>
        <cfvo type="percent" val="40"/>
        <cfvo type="percent" val="60"/>
        <cfvo type="percent" val="80"/>
      </iconSet>
    </cfRule>
  </conditionalFormatting>
  <conditionalFormatting sqref="U71">
    <cfRule type="iconSet" priority="30">
      <iconSet iconSet="5Rating">
        <cfvo type="percent" val="0"/>
        <cfvo type="percent" val="20"/>
        <cfvo type="percent" val="40"/>
        <cfvo type="percent" val="60"/>
        <cfvo type="percent" val="80"/>
      </iconSet>
    </cfRule>
  </conditionalFormatting>
  <conditionalFormatting sqref="U71:U79">
    <cfRule type="cellIs" dxfId="67" priority="7" operator="lessThanOrEqual">
      <formula>20</formula>
    </cfRule>
    <cfRule type="cellIs" dxfId="66" priority="6" operator="lessThanOrEqual">
      <formula>8</formula>
    </cfRule>
    <cfRule type="cellIs" dxfId="65" priority="5" operator="lessThanOrEqual">
      <formula>4</formula>
    </cfRule>
  </conditionalFormatting>
  <conditionalFormatting sqref="U72">
    <cfRule type="iconSet" priority="4">
      <iconSet iconSet="5Rating">
        <cfvo type="percent" val="0"/>
        <cfvo type="percent" val="20"/>
        <cfvo type="percent" val="40"/>
        <cfvo type="percent" val="60"/>
        <cfvo type="percent" val="80"/>
      </iconSet>
    </cfRule>
  </conditionalFormatting>
  <conditionalFormatting sqref="U73">
    <cfRule type="iconSet" priority="50">
      <iconSet iconSet="5Rating">
        <cfvo type="percent" val="0"/>
        <cfvo type="percent" val="20"/>
        <cfvo type="percent" val="40"/>
        <cfvo type="percent" val="60"/>
        <cfvo type="percent" val="80"/>
      </iconSet>
    </cfRule>
  </conditionalFormatting>
  <conditionalFormatting sqref="U74">
    <cfRule type="iconSet" priority="64">
      <iconSet iconSet="5Rating">
        <cfvo type="percent" val="0"/>
        <cfvo type="percent" val="20"/>
        <cfvo type="percent" val="40"/>
        <cfvo type="percent" val="60"/>
        <cfvo type="percent" val="80"/>
      </iconSet>
    </cfRule>
  </conditionalFormatting>
  <conditionalFormatting sqref="U75">
    <cfRule type="iconSet" priority="43">
      <iconSet iconSet="5Rating">
        <cfvo type="percent" val="0"/>
        <cfvo type="percent" val="20"/>
        <cfvo type="percent" val="40"/>
        <cfvo type="percent" val="60"/>
        <cfvo type="percent" val="80"/>
      </iconSet>
    </cfRule>
  </conditionalFormatting>
  <conditionalFormatting sqref="U76">
    <cfRule type="iconSet" priority="14">
      <iconSet iconSet="5Rating">
        <cfvo type="percent" val="0"/>
        <cfvo type="percent" val="20"/>
        <cfvo type="percent" val="40"/>
        <cfvo type="percent" val="60"/>
        <cfvo type="percent" val="80"/>
      </iconSet>
    </cfRule>
  </conditionalFormatting>
  <conditionalFormatting sqref="U77">
    <cfRule type="iconSet" priority="23">
      <iconSet iconSet="5Rating">
        <cfvo type="percent" val="0"/>
        <cfvo type="percent" val="20"/>
        <cfvo type="percent" val="40"/>
        <cfvo type="percent" val="60"/>
        <cfvo type="percent" val="80"/>
      </iconSet>
    </cfRule>
  </conditionalFormatting>
  <conditionalFormatting sqref="U78">
    <cfRule type="iconSet" priority="37">
      <iconSet iconSet="5Rating">
        <cfvo type="percent" val="0"/>
        <cfvo type="percent" val="20"/>
        <cfvo type="percent" val="40"/>
        <cfvo type="percent" val="60"/>
        <cfvo type="percent" val="80"/>
      </iconSet>
    </cfRule>
  </conditionalFormatting>
  <conditionalFormatting sqref="U79">
    <cfRule type="iconSet" priority="56">
      <iconSet iconSet="5Rating">
        <cfvo type="percent" val="0"/>
        <cfvo type="percent" val="20"/>
        <cfvo type="percent" val="40"/>
        <cfvo type="percent" val="60"/>
        <cfvo type="percent" val="80"/>
      </iconSet>
    </cfRule>
  </conditionalFormatting>
  <conditionalFormatting sqref="U80">
    <cfRule type="iconSet" priority="20489">
      <iconSet iconSet="5Rating">
        <cfvo type="percent" val="0"/>
        <cfvo type="percent" val="20"/>
        <cfvo type="percent" val="40"/>
        <cfvo type="percent" val="60"/>
        <cfvo type="percent" val="80"/>
      </iconSet>
    </cfRule>
  </conditionalFormatting>
  <conditionalFormatting sqref="U80:U88">
    <cfRule type="cellIs" dxfId="64" priority="14138" operator="lessThanOrEqual">
      <formula>4</formula>
    </cfRule>
    <cfRule type="cellIs" dxfId="63" priority="14139" operator="lessThanOrEqual">
      <formula>8</formula>
    </cfRule>
    <cfRule type="cellIs" dxfId="62" priority="14140" operator="lessThanOrEqual">
      <formula>20</formula>
    </cfRule>
  </conditionalFormatting>
  <conditionalFormatting sqref="U81">
    <cfRule type="iconSet" priority="14136">
      <iconSet iconSet="5Rating">
        <cfvo type="percent" val="0"/>
        <cfvo type="percent" val="20"/>
        <cfvo type="percent" val="40"/>
        <cfvo type="percent" val="60"/>
        <cfvo type="percent" val="80"/>
      </iconSet>
    </cfRule>
  </conditionalFormatting>
  <conditionalFormatting sqref="U82">
    <cfRule type="iconSet" priority="20554">
      <iconSet iconSet="5Rating">
        <cfvo type="percent" val="0"/>
        <cfvo type="percent" val="20"/>
        <cfvo type="percent" val="40"/>
        <cfvo type="percent" val="60"/>
        <cfvo type="percent" val="80"/>
      </iconSet>
    </cfRule>
  </conditionalFormatting>
  <conditionalFormatting sqref="U83 U56 U47 U33 U23">
    <cfRule type="iconSet" priority="25807">
      <iconSet iconSet="5Rating">
        <cfvo type="percent" val="0"/>
        <cfvo type="percent" val="20"/>
        <cfvo type="percent" val="40"/>
        <cfvo type="percent" val="60"/>
        <cfvo type="percent" val="80"/>
      </iconSet>
    </cfRule>
  </conditionalFormatting>
  <conditionalFormatting sqref="U84">
    <cfRule type="iconSet" priority="20532">
      <iconSet iconSet="5Rating">
        <cfvo type="percent" val="0"/>
        <cfvo type="percent" val="20"/>
        <cfvo type="percent" val="40"/>
        <cfvo type="percent" val="60"/>
        <cfvo type="percent" val="80"/>
      </iconSet>
    </cfRule>
  </conditionalFormatting>
  <conditionalFormatting sqref="U85">
    <cfRule type="iconSet" priority="15553">
      <iconSet iconSet="5Rating">
        <cfvo type="percent" val="0"/>
        <cfvo type="percent" val="20"/>
        <cfvo type="percent" val="40"/>
        <cfvo type="percent" val="60"/>
        <cfvo type="percent" val="80"/>
      </iconSet>
    </cfRule>
  </conditionalFormatting>
  <conditionalFormatting sqref="U86">
    <cfRule type="iconSet" priority="20447">
      <iconSet iconSet="5Rating">
        <cfvo type="percent" val="0"/>
        <cfvo type="percent" val="20"/>
        <cfvo type="percent" val="40"/>
        <cfvo type="percent" val="60"/>
        <cfvo type="percent" val="80"/>
      </iconSet>
    </cfRule>
  </conditionalFormatting>
  <conditionalFormatting sqref="U87">
    <cfRule type="iconSet" priority="20510">
      <iconSet iconSet="5Rating">
        <cfvo type="percent" val="0"/>
        <cfvo type="percent" val="20"/>
        <cfvo type="percent" val="40"/>
        <cfvo type="percent" val="60"/>
        <cfvo type="percent" val="80"/>
      </iconSet>
    </cfRule>
  </conditionalFormatting>
  <conditionalFormatting sqref="U88">
    <cfRule type="iconSet" priority="20576">
      <iconSet iconSet="5Rating">
        <cfvo type="percent" val="0"/>
        <cfvo type="percent" val="20"/>
        <cfvo type="percent" val="40"/>
        <cfvo type="percent" val="60"/>
        <cfvo type="percent" val="80"/>
      </iconSet>
    </cfRule>
  </conditionalFormatting>
  <conditionalFormatting sqref="Y10">
    <cfRule type="iconSet" priority="20974">
      <iconSet iconSet="5Rating">
        <cfvo type="percent" val="0"/>
        <cfvo type="percent" val="20"/>
        <cfvo type="percent" val="40"/>
        <cfvo type="percent" val="60"/>
        <cfvo type="percent" val="80"/>
      </iconSet>
    </cfRule>
  </conditionalFormatting>
  <conditionalFormatting sqref="Y11">
    <cfRule type="iconSet" priority="14343">
      <iconSet iconSet="5Rating">
        <cfvo type="percent" val="0"/>
        <cfvo type="percent" val="20"/>
        <cfvo type="percent" val="40"/>
        <cfvo type="percent" val="60"/>
        <cfvo type="percent" val="80"/>
      </iconSet>
    </cfRule>
  </conditionalFormatting>
  <conditionalFormatting sqref="Y12">
    <cfRule type="iconSet" priority="21067">
      <iconSet iconSet="5Rating">
        <cfvo type="percent" val="0"/>
        <cfvo type="percent" val="20"/>
        <cfvo type="percent" val="40"/>
        <cfvo type="percent" val="60"/>
        <cfvo type="percent" val="80"/>
      </iconSet>
    </cfRule>
  </conditionalFormatting>
  <conditionalFormatting sqref="Y13">
    <cfRule type="iconSet" priority="20953">
      <iconSet iconSet="5Rating">
        <cfvo type="percent" val="0"/>
        <cfvo type="percent" val="20"/>
        <cfvo type="percent" val="40"/>
        <cfvo type="percent" val="60"/>
        <cfvo type="percent" val="80"/>
      </iconSet>
    </cfRule>
  </conditionalFormatting>
  <conditionalFormatting sqref="Y14">
    <cfRule type="iconSet" priority="21044">
      <iconSet iconSet="5Rating">
        <cfvo type="percent" val="0"/>
        <cfvo type="percent" val="20"/>
        <cfvo type="percent" val="40"/>
        <cfvo type="percent" val="60"/>
        <cfvo type="percent" val="80"/>
      </iconSet>
    </cfRule>
  </conditionalFormatting>
  <conditionalFormatting sqref="Y15">
    <cfRule type="iconSet" priority="16064">
      <iconSet iconSet="5Rating">
        <cfvo type="percent" val="0"/>
        <cfvo type="percent" val="20"/>
        <cfvo type="percent" val="40"/>
        <cfvo type="percent" val="60"/>
        <cfvo type="percent" val="80"/>
      </iconSet>
    </cfRule>
  </conditionalFormatting>
  <conditionalFormatting sqref="Y16">
    <cfRule type="iconSet" priority="20932">
      <iconSet iconSet="5Rating">
        <cfvo type="percent" val="0"/>
        <cfvo type="percent" val="20"/>
        <cfvo type="percent" val="40"/>
        <cfvo type="percent" val="60"/>
        <cfvo type="percent" val="80"/>
      </iconSet>
    </cfRule>
  </conditionalFormatting>
  <conditionalFormatting sqref="Y17">
    <cfRule type="iconSet" priority="15478">
      <iconSet iconSet="5Rating">
        <cfvo type="percent" val="0"/>
        <cfvo type="percent" val="20"/>
        <cfvo type="percent" val="40"/>
        <cfvo type="percent" val="60"/>
        <cfvo type="percent" val="80"/>
      </iconSet>
    </cfRule>
  </conditionalFormatting>
  <conditionalFormatting sqref="Y18">
    <cfRule type="iconSet" priority="21020">
      <iconSet iconSet="5Rating">
        <cfvo type="percent" val="0"/>
        <cfvo type="percent" val="20"/>
        <cfvo type="percent" val="40"/>
        <cfvo type="percent" val="60"/>
        <cfvo type="percent" val="80"/>
      </iconSet>
    </cfRule>
  </conditionalFormatting>
  <conditionalFormatting sqref="Y19">
    <cfRule type="iconSet" priority="21089">
      <iconSet iconSet="5Rating">
        <cfvo type="percent" val="0"/>
        <cfvo type="percent" val="20"/>
        <cfvo type="percent" val="40"/>
        <cfvo type="percent" val="60"/>
        <cfvo type="percent" val="80"/>
      </iconSet>
    </cfRule>
  </conditionalFormatting>
  <conditionalFormatting sqref="Y20">
    <cfRule type="iconSet" priority="20798">
      <iconSet iconSet="5Rating">
        <cfvo type="percent" val="0"/>
        <cfvo type="percent" val="20"/>
        <cfvo type="percent" val="40"/>
        <cfvo type="percent" val="60"/>
        <cfvo type="percent" val="80"/>
      </iconSet>
    </cfRule>
  </conditionalFormatting>
  <conditionalFormatting sqref="Y21">
    <cfRule type="iconSet" priority="14055">
      <iconSet iconSet="5Rating">
        <cfvo type="percent" val="0"/>
        <cfvo type="percent" val="20"/>
        <cfvo type="percent" val="40"/>
        <cfvo type="percent" val="60"/>
        <cfvo type="percent" val="80"/>
      </iconSet>
    </cfRule>
  </conditionalFormatting>
  <conditionalFormatting sqref="Y22">
    <cfRule type="iconSet" priority="20863">
      <iconSet iconSet="5Rating">
        <cfvo type="percent" val="0"/>
        <cfvo type="percent" val="20"/>
        <cfvo type="percent" val="40"/>
        <cfvo type="percent" val="60"/>
        <cfvo type="percent" val="80"/>
      </iconSet>
    </cfRule>
  </conditionalFormatting>
  <conditionalFormatting sqref="Y24">
    <cfRule type="iconSet" priority="20841">
      <iconSet iconSet="5Rating">
        <cfvo type="percent" val="0"/>
        <cfvo type="percent" val="20"/>
        <cfvo type="percent" val="40"/>
        <cfvo type="percent" val="60"/>
        <cfvo type="percent" val="80"/>
      </iconSet>
    </cfRule>
  </conditionalFormatting>
  <conditionalFormatting sqref="Y25">
    <cfRule type="iconSet" priority="16043">
      <iconSet iconSet="5Rating">
        <cfvo type="percent" val="0"/>
        <cfvo type="percent" val="20"/>
        <cfvo type="percent" val="40"/>
        <cfvo type="percent" val="60"/>
        <cfvo type="percent" val="80"/>
      </iconSet>
    </cfRule>
  </conditionalFormatting>
  <conditionalFormatting sqref="Y26">
    <cfRule type="iconSet" priority="20756">
      <iconSet iconSet="5Rating">
        <cfvo type="percent" val="0"/>
        <cfvo type="percent" val="20"/>
        <cfvo type="percent" val="40"/>
        <cfvo type="percent" val="60"/>
        <cfvo type="percent" val="80"/>
      </iconSet>
    </cfRule>
  </conditionalFormatting>
  <conditionalFormatting sqref="Y27">
    <cfRule type="iconSet" priority="15450">
      <iconSet iconSet="5Rating">
        <cfvo type="percent" val="0"/>
        <cfvo type="percent" val="20"/>
        <cfvo type="percent" val="40"/>
        <cfvo type="percent" val="60"/>
        <cfvo type="percent" val="80"/>
      </iconSet>
    </cfRule>
  </conditionalFormatting>
  <conditionalFormatting sqref="Y28">
    <cfRule type="iconSet" priority="20819">
      <iconSet iconSet="5Rating">
        <cfvo type="percent" val="0"/>
        <cfvo type="percent" val="20"/>
        <cfvo type="percent" val="40"/>
        <cfvo type="percent" val="60"/>
        <cfvo type="percent" val="80"/>
      </iconSet>
    </cfRule>
  </conditionalFormatting>
  <conditionalFormatting sqref="Y29">
    <cfRule type="iconSet" priority="20885">
      <iconSet iconSet="5Rating">
        <cfvo type="percent" val="0"/>
        <cfvo type="percent" val="20"/>
        <cfvo type="percent" val="40"/>
        <cfvo type="percent" val="60"/>
        <cfvo type="percent" val="80"/>
      </iconSet>
    </cfRule>
  </conditionalFormatting>
  <conditionalFormatting sqref="Y30">
    <cfRule type="iconSet" priority="20647">
      <iconSet iconSet="5Rating">
        <cfvo type="percent" val="0"/>
        <cfvo type="percent" val="20"/>
        <cfvo type="percent" val="40"/>
        <cfvo type="percent" val="60"/>
        <cfvo type="percent" val="80"/>
      </iconSet>
    </cfRule>
  </conditionalFormatting>
  <conditionalFormatting sqref="Y31">
    <cfRule type="iconSet" priority="14275">
      <iconSet iconSet="5Rating">
        <cfvo type="percent" val="0"/>
        <cfvo type="percent" val="20"/>
        <cfvo type="percent" val="40"/>
        <cfvo type="percent" val="60"/>
        <cfvo type="percent" val="80"/>
      </iconSet>
    </cfRule>
  </conditionalFormatting>
  <conditionalFormatting sqref="Y32">
    <cfRule type="iconSet" priority="20712">
      <iconSet iconSet="5Rating">
        <cfvo type="percent" val="0"/>
        <cfvo type="percent" val="20"/>
        <cfvo type="percent" val="40"/>
        <cfvo type="percent" val="60"/>
        <cfvo type="percent" val="80"/>
      </iconSet>
    </cfRule>
  </conditionalFormatting>
  <conditionalFormatting sqref="Y34">
    <cfRule type="iconSet" priority="20690">
      <iconSet iconSet="5Rating">
        <cfvo type="percent" val="0"/>
        <cfvo type="percent" val="20"/>
        <cfvo type="percent" val="40"/>
        <cfvo type="percent" val="60"/>
        <cfvo type="percent" val="80"/>
      </iconSet>
    </cfRule>
  </conditionalFormatting>
  <conditionalFormatting sqref="Y35">
    <cfRule type="iconSet" priority="15749">
      <iconSet iconSet="5Rating">
        <cfvo type="percent" val="0"/>
        <cfvo type="percent" val="20"/>
        <cfvo type="percent" val="40"/>
        <cfvo type="percent" val="60"/>
        <cfvo type="percent" val="80"/>
      </iconSet>
    </cfRule>
  </conditionalFormatting>
  <conditionalFormatting sqref="Y36">
    <cfRule type="iconSet" priority="20605">
      <iconSet iconSet="5Rating">
        <cfvo type="percent" val="0"/>
        <cfvo type="percent" val="20"/>
        <cfvo type="percent" val="40"/>
        <cfvo type="percent" val="60"/>
        <cfvo type="percent" val="80"/>
      </iconSet>
    </cfRule>
  </conditionalFormatting>
  <conditionalFormatting sqref="Y37">
    <cfRule type="iconSet" priority="20668">
      <iconSet iconSet="5Rating">
        <cfvo type="percent" val="0"/>
        <cfvo type="percent" val="20"/>
        <cfvo type="percent" val="40"/>
        <cfvo type="percent" val="60"/>
        <cfvo type="percent" val="80"/>
      </iconSet>
    </cfRule>
  </conditionalFormatting>
  <conditionalFormatting sqref="Y38">
    <cfRule type="iconSet" priority="20734">
      <iconSet iconSet="5Rating">
        <cfvo type="percent" val="0"/>
        <cfvo type="percent" val="20"/>
        <cfvo type="percent" val="40"/>
        <cfvo type="percent" val="60"/>
        <cfvo type="percent" val="80"/>
      </iconSet>
    </cfRule>
  </conditionalFormatting>
  <conditionalFormatting sqref="Y39">
    <cfRule type="iconSet" priority="8709">
      <iconSet iconSet="5Rating">
        <cfvo type="percent" val="0"/>
        <cfvo type="percent" val="20"/>
        <cfvo type="percent" val="40"/>
        <cfvo type="percent" val="60"/>
        <cfvo type="percent" val="80"/>
      </iconSet>
    </cfRule>
  </conditionalFormatting>
  <conditionalFormatting sqref="Y40">
    <cfRule type="iconSet" priority="8593">
      <iconSet iconSet="5Rating">
        <cfvo type="percent" val="0"/>
        <cfvo type="percent" val="20"/>
        <cfvo type="percent" val="40"/>
        <cfvo type="percent" val="60"/>
        <cfvo type="percent" val="80"/>
      </iconSet>
    </cfRule>
  </conditionalFormatting>
  <conditionalFormatting sqref="Y41">
    <cfRule type="iconSet" priority="8774">
      <iconSet iconSet="5Rating">
        <cfvo type="percent" val="0"/>
        <cfvo type="percent" val="20"/>
        <cfvo type="percent" val="40"/>
        <cfvo type="percent" val="60"/>
        <cfvo type="percent" val="80"/>
      </iconSet>
    </cfRule>
  </conditionalFormatting>
  <conditionalFormatting sqref="Y42">
    <cfRule type="iconSet" priority="8730">
      <iconSet iconSet="5Rating">
        <cfvo type="percent" val="0"/>
        <cfvo type="percent" val="20"/>
        <cfvo type="percent" val="40"/>
        <cfvo type="percent" val="60"/>
        <cfvo type="percent" val="80"/>
      </iconSet>
    </cfRule>
  </conditionalFormatting>
  <conditionalFormatting sqref="Y43">
    <cfRule type="iconSet" priority="8796">
      <iconSet iconSet="5Rating">
        <cfvo type="percent" val="0"/>
        <cfvo type="percent" val="20"/>
        <cfvo type="percent" val="40"/>
        <cfvo type="percent" val="60"/>
        <cfvo type="percent" val="80"/>
      </iconSet>
    </cfRule>
  </conditionalFormatting>
  <conditionalFormatting sqref="Y44">
    <cfRule type="iconSet" priority="20043">
      <iconSet iconSet="5Rating">
        <cfvo type="percent" val="0"/>
        <cfvo type="percent" val="20"/>
        <cfvo type="percent" val="40"/>
        <cfvo type="percent" val="60"/>
        <cfvo type="percent" val="80"/>
      </iconSet>
    </cfRule>
  </conditionalFormatting>
  <conditionalFormatting sqref="Y45">
    <cfRule type="iconSet" priority="14209">
      <iconSet iconSet="5Rating">
        <cfvo type="percent" val="0"/>
        <cfvo type="percent" val="20"/>
        <cfvo type="percent" val="40"/>
        <cfvo type="percent" val="60"/>
        <cfvo type="percent" val="80"/>
      </iconSet>
    </cfRule>
  </conditionalFormatting>
  <conditionalFormatting sqref="Y46">
    <cfRule type="iconSet" priority="20108">
      <iconSet iconSet="5Rating">
        <cfvo type="percent" val="0"/>
        <cfvo type="percent" val="20"/>
        <cfvo type="percent" val="40"/>
        <cfvo type="percent" val="60"/>
        <cfvo type="percent" val="80"/>
      </iconSet>
    </cfRule>
  </conditionalFormatting>
  <conditionalFormatting sqref="Y48">
    <cfRule type="iconSet" priority="20086">
      <iconSet iconSet="5Rating">
        <cfvo type="percent" val="0"/>
        <cfvo type="percent" val="20"/>
        <cfvo type="percent" val="40"/>
        <cfvo type="percent" val="60"/>
        <cfvo type="percent" val="80"/>
      </iconSet>
    </cfRule>
  </conditionalFormatting>
  <conditionalFormatting sqref="Y49">
    <cfRule type="iconSet" priority="15623">
      <iconSet iconSet="5Rating">
        <cfvo type="percent" val="0"/>
        <cfvo type="percent" val="20"/>
        <cfvo type="percent" val="40"/>
        <cfvo type="percent" val="60"/>
        <cfvo type="percent" val="80"/>
      </iconSet>
    </cfRule>
  </conditionalFormatting>
  <conditionalFormatting sqref="Y50">
    <cfRule type="iconSet" priority="20001">
      <iconSet iconSet="5Rating">
        <cfvo type="percent" val="0"/>
        <cfvo type="percent" val="20"/>
        <cfvo type="percent" val="40"/>
        <cfvo type="percent" val="60"/>
        <cfvo type="percent" val="80"/>
      </iconSet>
    </cfRule>
  </conditionalFormatting>
  <conditionalFormatting sqref="Y51">
    <cfRule type="iconSet" priority="20064">
      <iconSet iconSet="5Rating">
        <cfvo type="percent" val="0"/>
        <cfvo type="percent" val="20"/>
        <cfvo type="percent" val="40"/>
        <cfvo type="percent" val="60"/>
        <cfvo type="percent" val="80"/>
      </iconSet>
    </cfRule>
  </conditionalFormatting>
  <conditionalFormatting sqref="Y52">
    <cfRule type="iconSet" priority="20130">
      <iconSet iconSet="5Rating">
        <cfvo type="percent" val="0"/>
        <cfvo type="percent" val="20"/>
        <cfvo type="percent" val="40"/>
        <cfvo type="percent" val="60"/>
        <cfvo type="percent" val="80"/>
      </iconSet>
    </cfRule>
  </conditionalFormatting>
  <conditionalFormatting sqref="Y53">
    <cfRule type="iconSet" priority="20345">
      <iconSet iconSet="5Rating">
        <cfvo type="percent" val="0"/>
        <cfvo type="percent" val="20"/>
        <cfvo type="percent" val="40"/>
        <cfvo type="percent" val="60"/>
        <cfvo type="percent" val="80"/>
      </iconSet>
    </cfRule>
  </conditionalFormatting>
  <conditionalFormatting sqref="Y54">
    <cfRule type="iconSet" priority="14187">
      <iconSet iconSet="5Rating">
        <cfvo type="percent" val="0"/>
        <cfvo type="percent" val="20"/>
        <cfvo type="percent" val="40"/>
        <cfvo type="percent" val="60"/>
        <cfvo type="percent" val="80"/>
      </iconSet>
    </cfRule>
  </conditionalFormatting>
  <conditionalFormatting sqref="Y55">
    <cfRule type="iconSet" priority="20410">
      <iconSet iconSet="5Rating">
        <cfvo type="percent" val="0"/>
        <cfvo type="percent" val="20"/>
        <cfvo type="percent" val="40"/>
        <cfvo type="percent" val="60"/>
        <cfvo type="percent" val="80"/>
      </iconSet>
    </cfRule>
  </conditionalFormatting>
  <conditionalFormatting sqref="Y57">
    <cfRule type="iconSet" priority="20388">
      <iconSet iconSet="5Rating">
        <cfvo type="percent" val="0"/>
        <cfvo type="percent" val="20"/>
        <cfvo type="percent" val="40"/>
        <cfvo type="percent" val="60"/>
        <cfvo type="percent" val="80"/>
      </iconSet>
    </cfRule>
  </conditionalFormatting>
  <conditionalFormatting sqref="Y58">
    <cfRule type="iconSet" priority="15602">
      <iconSet iconSet="5Rating">
        <cfvo type="percent" val="0"/>
        <cfvo type="percent" val="20"/>
        <cfvo type="percent" val="40"/>
        <cfvo type="percent" val="60"/>
        <cfvo type="percent" val="80"/>
      </iconSet>
    </cfRule>
  </conditionalFormatting>
  <conditionalFormatting sqref="Y59">
    <cfRule type="iconSet" priority="20303">
      <iconSet iconSet="5Rating">
        <cfvo type="percent" val="0"/>
        <cfvo type="percent" val="20"/>
        <cfvo type="percent" val="40"/>
        <cfvo type="percent" val="60"/>
        <cfvo type="percent" val="80"/>
      </iconSet>
    </cfRule>
  </conditionalFormatting>
  <conditionalFormatting sqref="Y60">
    <cfRule type="iconSet" priority="20366">
      <iconSet iconSet="5Rating">
        <cfvo type="percent" val="0"/>
        <cfvo type="percent" val="20"/>
        <cfvo type="percent" val="40"/>
        <cfvo type="percent" val="60"/>
        <cfvo type="percent" val="80"/>
      </iconSet>
    </cfRule>
  </conditionalFormatting>
  <conditionalFormatting sqref="Y61 Y70">
    <cfRule type="iconSet" priority="20432">
      <iconSet iconSet="5Rating">
        <cfvo type="percent" val="0"/>
        <cfvo type="percent" val="20"/>
        <cfvo type="percent" val="40"/>
        <cfvo type="percent" val="60"/>
        <cfvo type="percent" val="80"/>
      </iconSet>
    </cfRule>
  </conditionalFormatting>
  <conditionalFormatting sqref="Y62">
    <cfRule type="iconSet" priority="166">
      <iconSet iconSet="5Rating">
        <cfvo type="percent" val="0"/>
        <cfvo type="percent" val="20"/>
        <cfvo type="percent" val="40"/>
        <cfvo type="percent" val="60"/>
        <cfvo type="percent" val="80"/>
      </iconSet>
    </cfRule>
  </conditionalFormatting>
  <conditionalFormatting sqref="Y63">
    <cfRule type="iconSet" priority="109">
      <iconSet iconSet="5Rating">
        <cfvo type="percent" val="0"/>
        <cfvo type="percent" val="20"/>
        <cfvo type="percent" val="40"/>
        <cfvo type="percent" val="60"/>
        <cfvo type="percent" val="80"/>
      </iconSet>
    </cfRule>
  </conditionalFormatting>
  <conditionalFormatting sqref="Y64">
    <cfRule type="iconSet" priority="221">
      <iconSet iconSet="5Rating">
        <cfvo type="percent" val="0"/>
        <cfvo type="percent" val="20"/>
        <cfvo type="percent" val="40"/>
        <cfvo type="percent" val="60"/>
        <cfvo type="percent" val="80"/>
      </iconSet>
    </cfRule>
  </conditionalFormatting>
  <conditionalFormatting sqref="Y65">
    <cfRule type="iconSet" priority="241">
      <iconSet iconSet="5Rating">
        <cfvo type="percent" val="0"/>
        <cfvo type="percent" val="20"/>
        <cfvo type="percent" val="40"/>
        <cfvo type="percent" val="60"/>
        <cfvo type="percent" val="80"/>
      </iconSet>
    </cfRule>
  </conditionalFormatting>
  <conditionalFormatting sqref="Y66">
    <cfRule type="iconSet" priority="203">
      <iconSet iconSet="5Rating">
        <cfvo type="percent" val="0"/>
        <cfvo type="percent" val="20"/>
        <cfvo type="percent" val="40"/>
        <cfvo type="percent" val="60"/>
        <cfvo type="percent" val="80"/>
      </iconSet>
    </cfRule>
  </conditionalFormatting>
  <conditionalFormatting sqref="Y67">
    <cfRule type="iconSet" priority="130">
      <iconSet iconSet="5Rating">
        <cfvo type="percent" val="0"/>
        <cfvo type="percent" val="20"/>
        <cfvo type="percent" val="40"/>
        <cfvo type="percent" val="60"/>
        <cfvo type="percent" val="80"/>
      </iconSet>
    </cfRule>
  </conditionalFormatting>
  <conditionalFormatting sqref="Y68">
    <cfRule type="iconSet" priority="148">
      <iconSet iconSet="5Rating">
        <cfvo type="percent" val="0"/>
        <cfvo type="percent" val="20"/>
        <cfvo type="percent" val="40"/>
        <cfvo type="percent" val="60"/>
        <cfvo type="percent" val="80"/>
      </iconSet>
    </cfRule>
  </conditionalFormatting>
  <conditionalFormatting sqref="Y69">
    <cfRule type="iconSet" priority="184">
      <iconSet iconSet="5Rating">
        <cfvo type="percent" val="0"/>
        <cfvo type="percent" val="20"/>
        <cfvo type="percent" val="40"/>
        <cfvo type="percent" val="60"/>
        <cfvo type="percent" val="80"/>
      </iconSet>
    </cfRule>
  </conditionalFormatting>
  <conditionalFormatting sqref="Y71">
    <cfRule type="iconSet" priority="32">
      <iconSet iconSet="5Rating">
        <cfvo type="percent" val="0"/>
        <cfvo type="percent" val="20"/>
        <cfvo type="percent" val="40"/>
        <cfvo type="percent" val="60"/>
        <cfvo type="percent" val="80"/>
      </iconSet>
    </cfRule>
  </conditionalFormatting>
  <conditionalFormatting sqref="Y72">
    <cfRule type="iconSet" priority="9">
      <iconSet iconSet="5Rating">
        <cfvo type="percent" val="0"/>
        <cfvo type="percent" val="20"/>
        <cfvo type="percent" val="40"/>
        <cfvo type="percent" val="60"/>
        <cfvo type="percent" val="80"/>
      </iconSet>
    </cfRule>
  </conditionalFormatting>
  <conditionalFormatting sqref="Y73">
    <cfRule type="iconSet" priority="52">
      <iconSet iconSet="5Rating">
        <cfvo type="percent" val="0"/>
        <cfvo type="percent" val="20"/>
        <cfvo type="percent" val="40"/>
        <cfvo type="percent" val="60"/>
        <cfvo type="percent" val="80"/>
      </iconSet>
    </cfRule>
  </conditionalFormatting>
  <conditionalFormatting sqref="Y74">
    <cfRule type="iconSet" priority="65">
      <iconSet iconSet="5Rating">
        <cfvo type="percent" val="0"/>
        <cfvo type="percent" val="20"/>
        <cfvo type="percent" val="40"/>
        <cfvo type="percent" val="60"/>
        <cfvo type="percent" val="80"/>
      </iconSet>
    </cfRule>
  </conditionalFormatting>
  <conditionalFormatting sqref="Y75">
    <cfRule type="iconSet" priority="45">
      <iconSet iconSet="5Rating">
        <cfvo type="percent" val="0"/>
        <cfvo type="percent" val="20"/>
        <cfvo type="percent" val="40"/>
        <cfvo type="percent" val="60"/>
        <cfvo type="percent" val="80"/>
      </iconSet>
    </cfRule>
  </conditionalFormatting>
  <conditionalFormatting sqref="Y76">
    <cfRule type="iconSet" priority="16">
      <iconSet iconSet="5Rating">
        <cfvo type="percent" val="0"/>
        <cfvo type="percent" val="20"/>
        <cfvo type="percent" val="40"/>
        <cfvo type="percent" val="60"/>
        <cfvo type="percent" val="80"/>
      </iconSet>
    </cfRule>
  </conditionalFormatting>
  <conditionalFormatting sqref="Y77">
    <cfRule type="iconSet" priority="25">
      <iconSet iconSet="5Rating">
        <cfvo type="percent" val="0"/>
        <cfvo type="percent" val="20"/>
        <cfvo type="percent" val="40"/>
        <cfvo type="percent" val="60"/>
        <cfvo type="percent" val="80"/>
      </iconSet>
    </cfRule>
  </conditionalFormatting>
  <conditionalFormatting sqref="Y78">
    <cfRule type="iconSet" priority="39">
      <iconSet iconSet="5Rating">
        <cfvo type="percent" val="0"/>
        <cfvo type="percent" val="20"/>
        <cfvo type="percent" val="40"/>
        <cfvo type="percent" val="60"/>
        <cfvo type="percent" val="80"/>
      </iconSet>
    </cfRule>
  </conditionalFormatting>
  <conditionalFormatting sqref="Y79">
    <cfRule type="iconSet" priority="58">
      <iconSet iconSet="5Rating">
        <cfvo type="percent" val="0"/>
        <cfvo type="percent" val="20"/>
        <cfvo type="percent" val="40"/>
        <cfvo type="percent" val="60"/>
        <cfvo type="percent" val="80"/>
      </iconSet>
    </cfRule>
  </conditionalFormatting>
  <conditionalFormatting sqref="Y80">
    <cfRule type="iconSet" priority="20496">
      <iconSet iconSet="5Rating">
        <cfvo type="percent" val="0"/>
        <cfvo type="percent" val="20"/>
        <cfvo type="percent" val="40"/>
        <cfvo type="percent" val="60"/>
        <cfvo type="percent" val="80"/>
      </iconSet>
    </cfRule>
  </conditionalFormatting>
  <conditionalFormatting sqref="Y81">
    <cfRule type="iconSet" priority="14143">
      <iconSet iconSet="5Rating">
        <cfvo type="percent" val="0"/>
        <cfvo type="percent" val="20"/>
        <cfvo type="percent" val="40"/>
        <cfvo type="percent" val="60"/>
        <cfvo type="percent" val="80"/>
      </iconSet>
    </cfRule>
  </conditionalFormatting>
  <conditionalFormatting sqref="Y82">
    <cfRule type="iconSet" priority="20561">
      <iconSet iconSet="5Rating">
        <cfvo type="percent" val="0"/>
        <cfvo type="percent" val="20"/>
        <cfvo type="percent" val="40"/>
        <cfvo type="percent" val="60"/>
        <cfvo type="percent" val="80"/>
      </iconSet>
    </cfRule>
  </conditionalFormatting>
  <conditionalFormatting sqref="Y83 Y56 Y47 Y33 Y23">
    <cfRule type="iconSet" priority="26167">
      <iconSet iconSet="5Rating">
        <cfvo type="percent" val="0"/>
        <cfvo type="percent" val="20"/>
        <cfvo type="percent" val="40"/>
        <cfvo type="percent" val="60"/>
        <cfvo type="percent" val="80"/>
      </iconSet>
    </cfRule>
  </conditionalFormatting>
  <conditionalFormatting sqref="Y84">
    <cfRule type="iconSet" priority="20539">
      <iconSet iconSet="5Rating">
        <cfvo type="percent" val="0"/>
        <cfvo type="percent" val="20"/>
        <cfvo type="percent" val="40"/>
        <cfvo type="percent" val="60"/>
        <cfvo type="percent" val="80"/>
      </iconSet>
    </cfRule>
  </conditionalFormatting>
  <conditionalFormatting sqref="Y85">
    <cfRule type="iconSet" priority="15560">
      <iconSet iconSet="5Rating">
        <cfvo type="percent" val="0"/>
        <cfvo type="percent" val="20"/>
        <cfvo type="percent" val="40"/>
        <cfvo type="percent" val="60"/>
        <cfvo type="percent" val="80"/>
      </iconSet>
    </cfRule>
  </conditionalFormatting>
  <conditionalFormatting sqref="Y86">
    <cfRule type="iconSet" priority="20454">
      <iconSet iconSet="5Rating">
        <cfvo type="percent" val="0"/>
        <cfvo type="percent" val="20"/>
        <cfvo type="percent" val="40"/>
        <cfvo type="percent" val="60"/>
        <cfvo type="percent" val="80"/>
      </iconSet>
    </cfRule>
  </conditionalFormatting>
  <conditionalFormatting sqref="Y87">
    <cfRule type="iconSet" priority="20517">
      <iconSet iconSet="5Rating">
        <cfvo type="percent" val="0"/>
        <cfvo type="percent" val="20"/>
        <cfvo type="percent" val="40"/>
        <cfvo type="percent" val="60"/>
        <cfvo type="percent" val="80"/>
      </iconSet>
    </cfRule>
  </conditionalFormatting>
  <conditionalFormatting sqref="Y88">
    <cfRule type="iconSet" priority="20583">
      <iconSet iconSet="5Rating">
        <cfvo type="percent" val="0"/>
        <cfvo type="percent" val="20"/>
        <cfvo type="percent" val="40"/>
        <cfvo type="percent" val="60"/>
        <cfvo type="percent" val="80"/>
      </iconSet>
    </cfRule>
  </conditionalFormatting>
  <conditionalFormatting sqref="AA10">
    <cfRule type="iconSet" priority="20975">
      <iconSet iconSet="5Rating">
        <cfvo type="percent" val="0"/>
        <cfvo type="percent" val="20"/>
        <cfvo type="percent" val="40"/>
        <cfvo type="percent" val="60"/>
        <cfvo type="percent" val="80"/>
      </iconSet>
    </cfRule>
  </conditionalFormatting>
  <conditionalFormatting sqref="AA10:AA88">
    <cfRule type="cellIs" dxfId="61" priority="2927" operator="equal">
      <formula>"III"</formula>
    </cfRule>
    <cfRule type="cellIs" dxfId="60" priority="111" operator="equal">
      <formula>"II"</formula>
    </cfRule>
    <cfRule type="cellIs" dxfId="59" priority="112" operator="equal">
      <formula>"I"</formula>
    </cfRule>
    <cfRule type="cellIs" dxfId="58" priority="2928" operator="equal">
      <formula>"IV"</formula>
    </cfRule>
  </conditionalFormatting>
  <conditionalFormatting sqref="AA11">
    <cfRule type="iconSet" priority="14344">
      <iconSet iconSet="5Rating">
        <cfvo type="percent" val="0"/>
        <cfvo type="percent" val="20"/>
        <cfvo type="percent" val="40"/>
        <cfvo type="percent" val="60"/>
        <cfvo type="percent" val="80"/>
      </iconSet>
    </cfRule>
  </conditionalFormatting>
  <conditionalFormatting sqref="AA12">
    <cfRule type="iconSet" priority="21068">
      <iconSet iconSet="5Rating">
        <cfvo type="percent" val="0"/>
        <cfvo type="percent" val="20"/>
        <cfvo type="percent" val="40"/>
        <cfvo type="percent" val="60"/>
        <cfvo type="percent" val="80"/>
      </iconSet>
    </cfRule>
  </conditionalFormatting>
  <conditionalFormatting sqref="AA13">
    <cfRule type="iconSet" priority="20954">
      <iconSet iconSet="5Rating">
        <cfvo type="percent" val="0"/>
        <cfvo type="percent" val="20"/>
        <cfvo type="percent" val="40"/>
        <cfvo type="percent" val="60"/>
        <cfvo type="percent" val="80"/>
      </iconSet>
    </cfRule>
  </conditionalFormatting>
  <conditionalFormatting sqref="AA14">
    <cfRule type="iconSet" priority="21045">
      <iconSet iconSet="5Rating">
        <cfvo type="percent" val="0"/>
        <cfvo type="percent" val="20"/>
        <cfvo type="percent" val="40"/>
        <cfvo type="percent" val="60"/>
        <cfvo type="percent" val="80"/>
      </iconSet>
    </cfRule>
  </conditionalFormatting>
  <conditionalFormatting sqref="AA15">
    <cfRule type="iconSet" priority="16065">
      <iconSet iconSet="5Rating">
        <cfvo type="percent" val="0"/>
        <cfvo type="percent" val="20"/>
        <cfvo type="percent" val="40"/>
        <cfvo type="percent" val="60"/>
        <cfvo type="percent" val="80"/>
      </iconSet>
    </cfRule>
  </conditionalFormatting>
  <conditionalFormatting sqref="AA16">
    <cfRule type="iconSet" priority="20933">
      <iconSet iconSet="5Rating">
        <cfvo type="percent" val="0"/>
        <cfvo type="percent" val="20"/>
        <cfvo type="percent" val="40"/>
        <cfvo type="percent" val="60"/>
        <cfvo type="percent" val="80"/>
      </iconSet>
    </cfRule>
  </conditionalFormatting>
  <conditionalFormatting sqref="AA17">
    <cfRule type="iconSet" priority="15479">
      <iconSet iconSet="5Rating">
        <cfvo type="percent" val="0"/>
        <cfvo type="percent" val="20"/>
        <cfvo type="percent" val="40"/>
        <cfvo type="percent" val="60"/>
        <cfvo type="percent" val="80"/>
      </iconSet>
    </cfRule>
  </conditionalFormatting>
  <conditionalFormatting sqref="AA18">
    <cfRule type="iconSet" priority="21021">
      <iconSet iconSet="5Rating">
        <cfvo type="percent" val="0"/>
        <cfvo type="percent" val="20"/>
        <cfvo type="percent" val="40"/>
        <cfvo type="percent" val="60"/>
        <cfvo type="percent" val="80"/>
      </iconSet>
    </cfRule>
  </conditionalFormatting>
  <conditionalFormatting sqref="AA19">
    <cfRule type="iconSet" priority="21090">
      <iconSet iconSet="5Rating">
        <cfvo type="percent" val="0"/>
        <cfvo type="percent" val="20"/>
        <cfvo type="percent" val="40"/>
        <cfvo type="percent" val="60"/>
        <cfvo type="percent" val="80"/>
      </iconSet>
    </cfRule>
  </conditionalFormatting>
  <conditionalFormatting sqref="AA20">
    <cfRule type="iconSet" priority="20799">
      <iconSet iconSet="5Rating">
        <cfvo type="percent" val="0"/>
        <cfvo type="percent" val="20"/>
        <cfvo type="percent" val="40"/>
        <cfvo type="percent" val="60"/>
        <cfvo type="percent" val="80"/>
      </iconSet>
    </cfRule>
  </conditionalFormatting>
  <conditionalFormatting sqref="AA21">
    <cfRule type="iconSet" priority="14056">
      <iconSet iconSet="5Rating">
        <cfvo type="percent" val="0"/>
        <cfvo type="percent" val="20"/>
        <cfvo type="percent" val="40"/>
        <cfvo type="percent" val="60"/>
        <cfvo type="percent" val="80"/>
      </iconSet>
    </cfRule>
  </conditionalFormatting>
  <conditionalFormatting sqref="AA22">
    <cfRule type="iconSet" priority="20864">
      <iconSet iconSet="5Rating">
        <cfvo type="percent" val="0"/>
        <cfvo type="percent" val="20"/>
        <cfvo type="percent" val="40"/>
        <cfvo type="percent" val="60"/>
        <cfvo type="percent" val="80"/>
      </iconSet>
    </cfRule>
  </conditionalFormatting>
  <conditionalFormatting sqref="AA24">
    <cfRule type="iconSet" priority="20842">
      <iconSet iconSet="5Rating">
        <cfvo type="percent" val="0"/>
        <cfvo type="percent" val="20"/>
        <cfvo type="percent" val="40"/>
        <cfvo type="percent" val="60"/>
        <cfvo type="percent" val="80"/>
      </iconSet>
    </cfRule>
  </conditionalFormatting>
  <conditionalFormatting sqref="AA25">
    <cfRule type="iconSet" priority="16044">
      <iconSet iconSet="5Rating">
        <cfvo type="percent" val="0"/>
        <cfvo type="percent" val="20"/>
        <cfvo type="percent" val="40"/>
        <cfvo type="percent" val="60"/>
        <cfvo type="percent" val="80"/>
      </iconSet>
    </cfRule>
  </conditionalFormatting>
  <conditionalFormatting sqref="AA26">
    <cfRule type="iconSet" priority="20757">
      <iconSet iconSet="5Rating">
        <cfvo type="percent" val="0"/>
        <cfvo type="percent" val="20"/>
        <cfvo type="percent" val="40"/>
        <cfvo type="percent" val="60"/>
        <cfvo type="percent" val="80"/>
      </iconSet>
    </cfRule>
  </conditionalFormatting>
  <conditionalFormatting sqref="AA27">
    <cfRule type="iconSet" priority="15451">
      <iconSet iconSet="5Rating">
        <cfvo type="percent" val="0"/>
        <cfvo type="percent" val="20"/>
        <cfvo type="percent" val="40"/>
        <cfvo type="percent" val="60"/>
        <cfvo type="percent" val="80"/>
      </iconSet>
    </cfRule>
  </conditionalFormatting>
  <conditionalFormatting sqref="AA28">
    <cfRule type="iconSet" priority="20820">
      <iconSet iconSet="5Rating">
        <cfvo type="percent" val="0"/>
        <cfvo type="percent" val="20"/>
        <cfvo type="percent" val="40"/>
        <cfvo type="percent" val="60"/>
        <cfvo type="percent" val="80"/>
      </iconSet>
    </cfRule>
  </conditionalFormatting>
  <conditionalFormatting sqref="AA29">
    <cfRule type="iconSet" priority="20886">
      <iconSet iconSet="5Rating">
        <cfvo type="percent" val="0"/>
        <cfvo type="percent" val="20"/>
        <cfvo type="percent" val="40"/>
        <cfvo type="percent" val="60"/>
        <cfvo type="percent" val="80"/>
      </iconSet>
    </cfRule>
  </conditionalFormatting>
  <conditionalFormatting sqref="AA30">
    <cfRule type="iconSet" priority="20648">
      <iconSet iconSet="5Rating">
        <cfvo type="percent" val="0"/>
        <cfvo type="percent" val="20"/>
        <cfvo type="percent" val="40"/>
        <cfvo type="percent" val="60"/>
        <cfvo type="percent" val="80"/>
      </iconSet>
    </cfRule>
  </conditionalFormatting>
  <conditionalFormatting sqref="AA31">
    <cfRule type="iconSet" priority="14276">
      <iconSet iconSet="5Rating">
        <cfvo type="percent" val="0"/>
        <cfvo type="percent" val="20"/>
        <cfvo type="percent" val="40"/>
        <cfvo type="percent" val="60"/>
        <cfvo type="percent" val="80"/>
      </iconSet>
    </cfRule>
  </conditionalFormatting>
  <conditionalFormatting sqref="AA32">
    <cfRule type="iconSet" priority="20713">
      <iconSet iconSet="5Rating">
        <cfvo type="percent" val="0"/>
        <cfvo type="percent" val="20"/>
        <cfvo type="percent" val="40"/>
        <cfvo type="percent" val="60"/>
        <cfvo type="percent" val="80"/>
      </iconSet>
    </cfRule>
  </conditionalFormatting>
  <conditionalFormatting sqref="AA34">
    <cfRule type="iconSet" priority="20691">
      <iconSet iconSet="5Rating">
        <cfvo type="percent" val="0"/>
        <cfvo type="percent" val="20"/>
        <cfvo type="percent" val="40"/>
        <cfvo type="percent" val="60"/>
        <cfvo type="percent" val="80"/>
      </iconSet>
    </cfRule>
  </conditionalFormatting>
  <conditionalFormatting sqref="AA35">
    <cfRule type="iconSet" priority="15750">
      <iconSet iconSet="5Rating">
        <cfvo type="percent" val="0"/>
        <cfvo type="percent" val="20"/>
        <cfvo type="percent" val="40"/>
        <cfvo type="percent" val="60"/>
        <cfvo type="percent" val="80"/>
      </iconSet>
    </cfRule>
  </conditionalFormatting>
  <conditionalFormatting sqref="AA36">
    <cfRule type="iconSet" priority="20606">
      <iconSet iconSet="5Rating">
        <cfvo type="percent" val="0"/>
        <cfvo type="percent" val="20"/>
        <cfvo type="percent" val="40"/>
        <cfvo type="percent" val="60"/>
        <cfvo type="percent" val="80"/>
      </iconSet>
    </cfRule>
  </conditionalFormatting>
  <conditionalFormatting sqref="AA37">
    <cfRule type="iconSet" priority="20669">
      <iconSet iconSet="5Rating">
        <cfvo type="percent" val="0"/>
        <cfvo type="percent" val="20"/>
        <cfvo type="percent" val="40"/>
        <cfvo type="percent" val="60"/>
        <cfvo type="percent" val="80"/>
      </iconSet>
    </cfRule>
  </conditionalFormatting>
  <conditionalFormatting sqref="AA38">
    <cfRule type="iconSet" priority="20735">
      <iconSet iconSet="5Rating">
        <cfvo type="percent" val="0"/>
        <cfvo type="percent" val="20"/>
        <cfvo type="percent" val="40"/>
        <cfvo type="percent" val="60"/>
        <cfvo type="percent" val="80"/>
      </iconSet>
    </cfRule>
  </conditionalFormatting>
  <conditionalFormatting sqref="AA39">
    <cfRule type="iconSet" priority="8710">
      <iconSet iconSet="5Rating">
        <cfvo type="percent" val="0"/>
        <cfvo type="percent" val="20"/>
        <cfvo type="percent" val="40"/>
        <cfvo type="percent" val="60"/>
        <cfvo type="percent" val="80"/>
      </iconSet>
    </cfRule>
  </conditionalFormatting>
  <conditionalFormatting sqref="AA40">
    <cfRule type="iconSet" priority="8594">
      <iconSet iconSet="5Rating">
        <cfvo type="percent" val="0"/>
        <cfvo type="percent" val="20"/>
        <cfvo type="percent" val="40"/>
        <cfvo type="percent" val="60"/>
        <cfvo type="percent" val="80"/>
      </iconSet>
    </cfRule>
  </conditionalFormatting>
  <conditionalFormatting sqref="AA41">
    <cfRule type="iconSet" priority="8775">
      <iconSet iconSet="5Rating">
        <cfvo type="percent" val="0"/>
        <cfvo type="percent" val="20"/>
        <cfvo type="percent" val="40"/>
        <cfvo type="percent" val="60"/>
        <cfvo type="percent" val="80"/>
      </iconSet>
    </cfRule>
  </conditionalFormatting>
  <conditionalFormatting sqref="AA42">
    <cfRule type="iconSet" priority="8731">
      <iconSet iconSet="5Rating">
        <cfvo type="percent" val="0"/>
        <cfvo type="percent" val="20"/>
        <cfvo type="percent" val="40"/>
        <cfvo type="percent" val="60"/>
        <cfvo type="percent" val="80"/>
      </iconSet>
    </cfRule>
  </conditionalFormatting>
  <conditionalFormatting sqref="AA43">
    <cfRule type="iconSet" priority="8797">
      <iconSet iconSet="5Rating">
        <cfvo type="percent" val="0"/>
        <cfvo type="percent" val="20"/>
        <cfvo type="percent" val="40"/>
        <cfvo type="percent" val="60"/>
        <cfvo type="percent" val="80"/>
      </iconSet>
    </cfRule>
  </conditionalFormatting>
  <conditionalFormatting sqref="AA44">
    <cfRule type="iconSet" priority="20044">
      <iconSet iconSet="5Rating">
        <cfvo type="percent" val="0"/>
        <cfvo type="percent" val="20"/>
        <cfvo type="percent" val="40"/>
        <cfvo type="percent" val="60"/>
        <cfvo type="percent" val="80"/>
      </iconSet>
    </cfRule>
  </conditionalFormatting>
  <conditionalFormatting sqref="AA45">
    <cfRule type="iconSet" priority="14210">
      <iconSet iconSet="5Rating">
        <cfvo type="percent" val="0"/>
        <cfvo type="percent" val="20"/>
        <cfvo type="percent" val="40"/>
        <cfvo type="percent" val="60"/>
        <cfvo type="percent" val="80"/>
      </iconSet>
    </cfRule>
  </conditionalFormatting>
  <conditionalFormatting sqref="AA46">
    <cfRule type="iconSet" priority="20109">
      <iconSet iconSet="5Rating">
        <cfvo type="percent" val="0"/>
        <cfvo type="percent" val="20"/>
        <cfvo type="percent" val="40"/>
        <cfvo type="percent" val="60"/>
        <cfvo type="percent" val="80"/>
      </iconSet>
    </cfRule>
  </conditionalFormatting>
  <conditionalFormatting sqref="AA48">
    <cfRule type="iconSet" priority="20087">
      <iconSet iconSet="5Rating">
        <cfvo type="percent" val="0"/>
        <cfvo type="percent" val="20"/>
        <cfvo type="percent" val="40"/>
        <cfvo type="percent" val="60"/>
        <cfvo type="percent" val="80"/>
      </iconSet>
    </cfRule>
  </conditionalFormatting>
  <conditionalFormatting sqref="AA49">
    <cfRule type="iconSet" priority="15624">
      <iconSet iconSet="5Rating">
        <cfvo type="percent" val="0"/>
        <cfvo type="percent" val="20"/>
        <cfvo type="percent" val="40"/>
        <cfvo type="percent" val="60"/>
        <cfvo type="percent" val="80"/>
      </iconSet>
    </cfRule>
  </conditionalFormatting>
  <conditionalFormatting sqref="AA50">
    <cfRule type="iconSet" priority="20002">
      <iconSet iconSet="5Rating">
        <cfvo type="percent" val="0"/>
        <cfvo type="percent" val="20"/>
        <cfvo type="percent" val="40"/>
        <cfvo type="percent" val="60"/>
        <cfvo type="percent" val="80"/>
      </iconSet>
    </cfRule>
  </conditionalFormatting>
  <conditionalFormatting sqref="AA51">
    <cfRule type="iconSet" priority="20065">
      <iconSet iconSet="5Rating">
        <cfvo type="percent" val="0"/>
        <cfvo type="percent" val="20"/>
        <cfvo type="percent" val="40"/>
        <cfvo type="percent" val="60"/>
        <cfvo type="percent" val="80"/>
      </iconSet>
    </cfRule>
  </conditionalFormatting>
  <conditionalFormatting sqref="AA52">
    <cfRule type="iconSet" priority="20131">
      <iconSet iconSet="5Rating">
        <cfvo type="percent" val="0"/>
        <cfvo type="percent" val="20"/>
        <cfvo type="percent" val="40"/>
        <cfvo type="percent" val="60"/>
        <cfvo type="percent" val="80"/>
      </iconSet>
    </cfRule>
  </conditionalFormatting>
  <conditionalFormatting sqref="AA53">
    <cfRule type="iconSet" priority="20346">
      <iconSet iconSet="5Rating">
        <cfvo type="percent" val="0"/>
        <cfvo type="percent" val="20"/>
        <cfvo type="percent" val="40"/>
        <cfvo type="percent" val="60"/>
        <cfvo type="percent" val="80"/>
      </iconSet>
    </cfRule>
  </conditionalFormatting>
  <conditionalFormatting sqref="AA54">
    <cfRule type="iconSet" priority="14188">
      <iconSet iconSet="5Rating">
        <cfvo type="percent" val="0"/>
        <cfvo type="percent" val="20"/>
        <cfvo type="percent" val="40"/>
        <cfvo type="percent" val="60"/>
        <cfvo type="percent" val="80"/>
      </iconSet>
    </cfRule>
  </conditionalFormatting>
  <conditionalFormatting sqref="AA55">
    <cfRule type="iconSet" priority="20411">
      <iconSet iconSet="5Rating">
        <cfvo type="percent" val="0"/>
        <cfvo type="percent" val="20"/>
        <cfvo type="percent" val="40"/>
        <cfvo type="percent" val="60"/>
        <cfvo type="percent" val="80"/>
      </iconSet>
    </cfRule>
  </conditionalFormatting>
  <conditionalFormatting sqref="AA57">
    <cfRule type="iconSet" priority="20389">
      <iconSet iconSet="5Rating">
        <cfvo type="percent" val="0"/>
        <cfvo type="percent" val="20"/>
        <cfvo type="percent" val="40"/>
        <cfvo type="percent" val="60"/>
        <cfvo type="percent" val="80"/>
      </iconSet>
    </cfRule>
  </conditionalFormatting>
  <conditionalFormatting sqref="AA58">
    <cfRule type="iconSet" priority="15603">
      <iconSet iconSet="5Rating">
        <cfvo type="percent" val="0"/>
        <cfvo type="percent" val="20"/>
        <cfvo type="percent" val="40"/>
        <cfvo type="percent" val="60"/>
        <cfvo type="percent" val="80"/>
      </iconSet>
    </cfRule>
  </conditionalFormatting>
  <conditionalFormatting sqref="AA59">
    <cfRule type="iconSet" priority="20304">
      <iconSet iconSet="5Rating">
        <cfvo type="percent" val="0"/>
        <cfvo type="percent" val="20"/>
        <cfvo type="percent" val="40"/>
        <cfvo type="percent" val="60"/>
        <cfvo type="percent" val="80"/>
      </iconSet>
    </cfRule>
  </conditionalFormatting>
  <conditionalFormatting sqref="AA60">
    <cfRule type="iconSet" priority="20367">
      <iconSet iconSet="5Rating">
        <cfvo type="percent" val="0"/>
        <cfvo type="percent" val="20"/>
        <cfvo type="percent" val="40"/>
        <cfvo type="percent" val="60"/>
        <cfvo type="percent" val="80"/>
      </iconSet>
    </cfRule>
  </conditionalFormatting>
  <conditionalFormatting sqref="AA61 AA70">
    <cfRule type="iconSet" priority="20433">
      <iconSet iconSet="5Rating">
        <cfvo type="percent" val="0"/>
        <cfvo type="percent" val="20"/>
        <cfvo type="percent" val="40"/>
        <cfvo type="percent" val="60"/>
        <cfvo type="percent" val="80"/>
      </iconSet>
    </cfRule>
  </conditionalFormatting>
  <conditionalFormatting sqref="AA62">
    <cfRule type="iconSet" priority="167">
      <iconSet iconSet="5Rating">
        <cfvo type="percent" val="0"/>
        <cfvo type="percent" val="20"/>
        <cfvo type="percent" val="40"/>
        <cfvo type="percent" val="60"/>
        <cfvo type="percent" val="80"/>
      </iconSet>
    </cfRule>
  </conditionalFormatting>
  <conditionalFormatting sqref="AA63">
    <cfRule type="iconSet" priority="110">
      <iconSet iconSet="5Rating">
        <cfvo type="percent" val="0"/>
        <cfvo type="percent" val="20"/>
        <cfvo type="percent" val="40"/>
        <cfvo type="percent" val="60"/>
        <cfvo type="percent" val="80"/>
      </iconSet>
    </cfRule>
  </conditionalFormatting>
  <conditionalFormatting sqref="AA64">
    <cfRule type="iconSet" priority="222">
      <iconSet iconSet="5Rating">
        <cfvo type="percent" val="0"/>
        <cfvo type="percent" val="20"/>
        <cfvo type="percent" val="40"/>
        <cfvo type="percent" val="60"/>
        <cfvo type="percent" val="80"/>
      </iconSet>
    </cfRule>
  </conditionalFormatting>
  <conditionalFormatting sqref="AA65">
    <cfRule type="iconSet" priority="243">
      <iconSet iconSet="5Rating">
        <cfvo type="percent" val="0"/>
        <cfvo type="percent" val="20"/>
        <cfvo type="percent" val="40"/>
        <cfvo type="percent" val="60"/>
        <cfvo type="percent" val="80"/>
      </iconSet>
    </cfRule>
  </conditionalFormatting>
  <conditionalFormatting sqref="AA66">
    <cfRule type="iconSet" priority="204">
      <iconSet iconSet="5Rating">
        <cfvo type="percent" val="0"/>
        <cfvo type="percent" val="20"/>
        <cfvo type="percent" val="40"/>
        <cfvo type="percent" val="60"/>
        <cfvo type="percent" val="80"/>
      </iconSet>
    </cfRule>
  </conditionalFormatting>
  <conditionalFormatting sqref="AA67">
    <cfRule type="iconSet" priority="131">
      <iconSet iconSet="5Rating">
        <cfvo type="percent" val="0"/>
        <cfvo type="percent" val="20"/>
        <cfvo type="percent" val="40"/>
        <cfvo type="percent" val="60"/>
        <cfvo type="percent" val="80"/>
      </iconSet>
    </cfRule>
  </conditionalFormatting>
  <conditionalFormatting sqref="AA68">
    <cfRule type="iconSet" priority="149">
      <iconSet iconSet="5Rating">
        <cfvo type="percent" val="0"/>
        <cfvo type="percent" val="20"/>
        <cfvo type="percent" val="40"/>
        <cfvo type="percent" val="60"/>
        <cfvo type="percent" val="80"/>
      </iconSet>
    </cfRule>
  </conditionalFormatting>
  <conditionalFormatting sqref="AA69">
    <cfRule type="iconSet" priority="185">
      <iconSet iconSet="5Rating">
        <cfvo type="percent" val="0"/>
        <cfvo type="percent" val="20"/>
        <cfvo type="percent" val="40"/>
        <cfvo type="percent" val="60"/>
        <cfvo type="percent" val="80"/>
      </iconSet>
    </cfRule>
  </conditionalFormatting>
  <conditionalFormatting sqref="AA71">
    <cfRule type="iconSet" priority="33">
      <iconSet iconSet="5Rating">
        <cfvo type="percent" val="0"/>
        <cfvo type="percent" val="20"/>
        <cfvo type="percent" val="40"/>
        <cfvo type="percent" val="60"/>
        <cfvo type="percent" val="80"/>
      </iconSet>
    </cfRule>
  </conditionalFormatting>
  <conditionalFormatting sqref="AA72">
    <cfRule type="iconSet" priority="10">
      <iconSet iconSet="5Rating">
        <cfvo type="percent" val="0"/>
        <cfvo type="percent" val="20"/>
        <cfvo type="percent" val="40"/>
        <cfvo type="percent" val="60"/>
        <cfvo type="percent" val="80"/>
      </iconSet>
    </cfRule>
  </conditionalFormatting>
  <conditionalFormatting sqref="AA73">
    <cfRule type="iconSet" priority="53">
      <iconSet iconSet="5Rating">
        <cfvo type="percent" val="0"/>
        <cfvo type="percent" val="20"/>
        <cfvo type="percent" val="40"/>
        <cfvo type="percent" val="60"/>
        <cfvo type="percent" val="80"/>
      </iconSet>
    </cfRule>
  </conditionalFormatting>
  <conditionalFormatting sqref="AA74">
    <cfRule type="iconSet" priority="67">
      <iconSet iconSet="5Rating">
        <cfvo type="percent" val="0"/>
        <cfvo type="percent" val="20"/>
        <cfvo type="percent" val="40"/>
        <cfvo type="percent" val="60"/>
        <cfvo type="percent" val="80"/>
      </iconSet>
    </cfRule>
  </conditionalFormatting>
  <conditionalFormatting sqref="AA75">
    <cfRule type="iconSet" priority="46">
      <iconSet iconSet="5Rating">
        <cfvo type="percent" val="0"/>
        <cfvo type="percent" val="20"/>
        <cfvo type="percent" val="40"/>
        <cfvo type="percent" val="60"/>
        <cfvo type="percent" val="80"/>
      </iconSet>
    </cfRule>
  </conditionalFormatting>
  <conditionalFormatting sqref="AA76">
    <cfRule type="iconSet" priority="17">
      <iconSet iconSet="5Rating">
        <cfvo type="percent" val="0"/>
        <cfvo type="percent" val="20"/>
        <cfvo type="percent" val="40"/>
        <cfvo type="percent" val="60"/>
        <cfvo type="percent" val="80"/>
      </iconSet>
    </cfRule>
  </conditionalFormatting>
  <conditionalFormatting sqref="AA77">
    <cfRule type="iconSet" priority="26">
      <iconSet iconSet="5Rating">
        <cfvo type="percent" val="0"/>
        <cfvo type="percent" val="20"/>
        <cfvo type="percent" val="40"/>
        <cfvo type="percent" val="60"/>
        <cfvo type="percent" val="80"/>
      </iconSet>
    </cfRule>
  </conditionalFormatting>
  <conditionalFormatting sqref="AA78">
    <cfRule type="iconSet" priority="40">
      <iconSet iconSet="5Rating">
        <cfvo type="percent" val="0"/>
        <cfvo type="percent" val="20"/>
        <cfvo type="percent" val="40"/>
        <cfvo type="percent" val="60"/>
        <cfvo type="percent" val="80"/>
      </iconSet>
    </cfRule>
  </conditionalFormatting>
  <conditionalFormatting sqref="AA79">
    <cfRule type="iconSet" priority="59">
      <iconSet iconSet="5Rating">
        <cfvo type="percent" val="0"/>
        <cfvo type="percent" val="20"/>
        <cfvo type="percent" val="40"/>
        <cfvo type="percent" val="60"/>
        <cfvo type="percent" val="80"/>
      </iconSet>
    </cfRule>
  </conditionalFormatting>
  <conditionalFormatting sqref="AA80">
    <cfRule type="iconSet" priority="20497">
      <iconSet iconSet="5Rating">
        <cfvo type="percent" val="0"/>
        <cfvo type="percent" val="20"/>
        <cfvo type="percent" val="40"/>
        <cfvo type="percent" val="60"/>
        <cfvo type="percent" val="80"/>
      </iconSet>
    </cfRule>
  </conditionalFormatting>
  <conditionalFormatting sqref="AA81">
    <cfRule type="iconSet" priority="14144">
      <iconSet iconSet="5Rating">
        <cfvo type="percent" val="0"/>
        <cfvo type="percent" val="20"/>
        <cfvo type="percent" val="40"/>
        <cfvo type="percent" val="60"/>
        <cfvo type="percent" val="80"/>
      </iconSet>
    </cfRule>
  </conditionalFormatting>
  <conditionalFormatting sqref="AA82">
    <cfRule type="iconSet" priority="20562">
      <iconSet iconSet="5Rating">
        <cfvo type="percent" val="0"/>
        <cfvo type="percent" val="20"/>
        <cfvo type="percent" val="40"/>
        <cfvo type="percent" val="60"/>
        <cfvo type="percent" val="80"/>
      </iconSet>
    </cfRule>
  </conditionalFormatting>
  <conditionalFormatting sqref="AA83 AA56 AA47 AA33 AA23">
    <cfRule type="iconSet" priority="26287">
      <iconSet iconSet="5Rating">
        <cfvo type="percent" val="0"/>
        <cfvo type="percent" val="20"/>
        <cfvo type="percent" val="40"/>
        <cfvo type="percent" val="60"/>
        <cfvo type="percent" val="80"/>
      </iconSet>
    </cfRule>
  </conditionalFormatting>
  <conditionalFormatting sqref="AA84">
    <cfRule type="iconSet" priority="20540">
      <iconSet iconSet="5Rating">
        <cfvo type="percent" val="0"/>
        <cfvo type="percent" val="20"/>
        <cfvo type="percent" val="40"/>
        <cfvo type="percent" val="60"/>
        <cfvo type="percent" val="80"/>
      </iconSet>
    </cfRule>
  </conditionalFormatting>
  <conditionalFormatting sqref="AA85">
    <cfRule type="iconSet" priority="15561">
      <iconSet iconSet="5Rating">
        <cfvo type="percent" val="0"/>
        <cfvo type="percent" val="20"/>
        <cfvo type="percent" val="40"/>
        <cfvo type="percent" val="60"/>
        <cfvo type="percent" val="80"/>
      </iconSet>
    </cfRule>
  </conditionalFormatting>
  <conditionalFormatting sqref="AA86">
    <cfRule type="iconSet" priority="20455">
      <iconSet iconSet="5Rating">
        <cfvo type="percent" val="0"/>
        <cfvo type="percent" val="20"/>
        <cfvo type="percent" val="40"/>
        <cfvo type="percent" val="60"/>
        <cfvo type="percent" val="80"/>
      </iconSet>
    </cfRule>
  </conditionalFormatting>
  <conditionalFormatting sqref="AA87">
    <cfRule type="iconSet" priority="20518">
      <iconSet iconSet="5Rating">
        <cfvo type="percent" val="0"/>
        <cfvo type="percent" val="20"/>
        <cfvo type="percent" val="40"/>
        <cfvo type="percent" val="60"/>
        <cfvo type="percent" val="80"/>
      </iconSet>
    </cfRule>
  </conditionalFormatting>
  <conditionalFormatting sqref="AA88">
    <cfRule type="iconSet" priority="20584">
      <iconSet iconSet="5Rating">
        <cfvo type="percent" val="0"/>
        <cfvo type="percent" val="20"/>
        <cfvo type="percent" val="40"/>
        <cfvo type="percent" val="60"/>
        <cfvo type="percent" val="80"/>
      </iconSet>
    </cfRule>
  </conditionalFormatting>
  <conditionalFormatting sqref="AD13">
    <cfRule type="cellIs" dxfId="57" priority="20941" operator="equal">
      <formula>""</formula>
    </cfRule>
  </conditionalFormatting>
  <conditionalFormatting sqref="AD17:AD19">
    <cfRule type="cellIs" dxfId="56" priority="15466" operator="equal">
      <formula>""</formula>
    </cfRule>
  </conditionalFormatting>
  <conditionalFormatting sqref="AD21">
    <cfRule type="cellIs" dxfId="55" priority="14043" operator="equal">
      <formula>""</formula>
    </cfRule>
  </conditionalFormatting>
  <conditionalFormatting sqref="AD23 AD33 AD47 AD56 AD83">
    <cfRule type="cellIs" dxfId="54" priority="2913" operator="equal">
      <formula>""</formula>
    </cfRule>
  </conditionalFormatting>
  <conditionalFormatting sqref="AD27:AD29">
    <cfRule type="cellIs" dxfId="53" priority="15438" operator="equal">
      <formula>""</formula>
    </cfRule>
  </conditionalFormatting>
  <conditionalFormatting sqref="AD31">
    <cfRule type="cellIs" dxfId="52" priority="14263" operator="equal">
      <formula>""</formula>
    </cfRule>
  </conditionalFormatting>
  <conditionalFormatting sqref="AD37:AD38">
    <cfRule type="cellIs" dxfId="51" priority="20656" operator="equal">
      <formula>""</formula>
    </cfRule>
  </conditionalFormatting>
  <conditionalFormatting sqref="AD40">
    <cfRule type="cellIs" dxfId="50" priority="8581" operator="equal">
      <formula>""</formula>
    </cfRule>
  </conditionalFormatting>
  <conditionalFormatting sqref="AD42:AD43">
    <cfRule type="cellIs" dxfId="49" priority="8718" operator="equal">
      <formula>""</formula>
    </cfRule>
  </conditionalFormatting>
  <conditionalFormatting sqref="AD45">
    <cfRule type="cellIs" dxfId="48" priority="14197" operator="equal">
      <formula>""</formula>
    </cfRule>
  </conditionalFormatting>
  <conditionalFormatting sqref="AD51:AD52">
    <cfRule type="cellIs" dxfId="47" priority="20052" operator="equal">
      <formula>""</formula>
    </cfRule>
  </conditionalFormatting>
  <conditionalFormatting sqref="AD54">
    <cfRule type="cellIs" dxfId="46" priority="14175" operator="equal">
      <formula>""</formula>
    </cfRule>
  </conditionalFormatting>
  <conditionalFormatting sqref="AD60:AD61">
    <cfRule type="cellIs" dxfId="45" priority="20354" operator="equal">
      <formula>""</formula>
    </cfRule>
  </conditionalFormatting>
  <conditionalFormatting sqref="AD63">
    <cfRule type="cellIs" dxfId="44" priority="97" operator="equal">
      <formula>""</formula>
    </cfRule>
  </conditionalFormatting>
  <conditionalFormatting sqref="AD65">
    <cfRule type="cellIs" dxfId="43" priority="91" operator="equal">
      <formula>""</formula>
    </cfRule>
  </conditionalFormatting>
  <conditionalFormatting sqref="AD69:AD70">
    <cfRule type="cellIs" dxfId="42" priority="173" operator="equal">
      <formula>""</formula>
    </cfRule>
  </conditionalFormatting>
  <conditionalFormatting sqref="AD72">
    <cfRule type="cellIs" dxfId="41" priority="3" operator="equal">
      <formula>""</formula>
    </cfRule>
  </conditionalFormatting>
  <conditionalFormatting sqref="AD74">
    <cfRule type="cellIs" dxfId="40" priority="2" operator="equal">
      <formula>""</formula>
    </cfRule>
  </conditionalFormatting>
  <conditionalFormatting sqref="AD78:AD79">
    <cfRule type="cellIs" dxfId="39" priority="36" operator="equal">
      <formula>""</formula>
    </cfRule>
  </conditionalFormatting>
  <conditionalFormatting sqref="AD81">
    <cfRule type="cellIs" dxfId="38" priority="14131" operator="equal">
      <formula>""</formula>
    </cfRule>
  </conditionalFormatting>
  <conditionalFormatting sqref="AD87:AD88">
    <cfRule type="cellIs" dxfId="37" priority="20505" operator="equal">
      <formula>""</formula>
    </cfRule>
  </conditionalFormatting>
  <conditionalFormatting sqref="AD14:AE16">
    <cfRule type="cellIs" dxfId="36" priority="16052" operator="equal">
      <formula>""</formula>
    </cfRule>
  </conditionalFormatting>
  <conditionalFormatting sqref="AD20:AE20">
    <cfRule type="cellIs" dxfId="35" priority="20786" operator="equal">
      <formula>""</formula>
    </cfRule>
  </conditionalFormatting>
  <conditionalFormatting sqref="AD22:AE22">
    <cfRule type="cellIs" dxfId="34" priority="20851" operator="equal">
      <formula>""</formula>
    </cfRule>
  </conditionalFormatting>
  <conditionalFormatting sqref="AD24:AE26">
    <cfRule type="cellIs" dxfId="33" priority="16031" operator="equal">
      <formula>""</formula>
    </cfRule>
  </conditionalFormatting>
  <conditionalFormatting sqref="AD30:AE30">
    <cfRule type="cellIs" dxfId="32" priority="20635" operator="equal">
      <formula>""</formula>
    </cfRule>
  </conditionalFormatting>
  <conditionalFormatting sqref="AD32:AE32">
    <cfRule type="cellIs" dxfId="31" priority="20700" operator="equal">
      <formula>""</formula>
    </cfRule>
  </conditionalFormatting>
  <conditionalFormatting sqref="AD39:AE39">
    <cfRule type="cellIs" dxfId="30" priority="8697" operator="equal">
      <formula>""</formula>
    </cfRule>
  </conditionalFormatting>
  <conditionalFormatting sqref="AD41:AE41">
    <cfRule type="cellIs" dxfId="29" priority="8762" operator="equal">
      <formula>""</formula>
    </cfRule>
  </conditionalFormatting>
  <conditionalFormatting sqref="AD44:AE44">
    <cfRule type="cellIs" dxfId="28" priority="20031" operator="equal">
      <formula>""</formula>
    </cfRule>
  </conditionalFormatting>
  <conditionalFormatting sqref="AD46:AE46">
    <cfRule type="cellIs" dxfId="27" priority="20096" operator="equal">
      <formula>""</formula>
    </cfRule>
  </conditionalFormatting>
  <conditionalFormatting sqref="AD48:AE50">
    <cfRule type="cellIs" dxfId="26" priority="15611" operator="equal">
      <formula>""</formula>
    </cfRule>
  </conditionalFormatting>
  <conditionalFormatting sqref="AD53:AE53">
    <cfRule type="cellIs" dxfId="25" priority="20333" operator="equal">
      <formula>""</formula>
    </cfRule>
  </conditionalFormatting>
  <conditionalFormatting sqref="AD55:AE55">
    <cfRule type="cellIs" dxfId="24" priority="20398" operator="equal">
      <formula>""</formula>
    </cfRule>
  </conditionalFormatting>
  <conditionalFormatting sqref="AD57:AE59">
    <cfRule type="cellIs" dxfId="23" priority="15590" operator="equal">
      <formula>""</formula>
    </cfRule>
  </conditionalFormatting>
  <conditionalFormatting sqref="AD62:AE62">
    <cfRule type="cellIs" dxfId="22" priority="155" operator="equal">
      <formula>""</formula>
    </cfRule>
  </conditionalFormatting>
  <conditionalFormatting sqref="AD64:AE64">
    <cfRule type="cellIs" dxfId="21" priority="210" operator="equal">
      <formula>""</formula>
    </cfRule>
  </conditionalFormatting>
  <conditionalFormatting sqref="AD66:AE68">
    <cfRule type="cellIs" dxfId="20" priority="119" operator="equal">
      <formula>""</formula>
    </cfRule>
  </conditionalFormatting>
  <conditionalFormatting sqref="AD71:AE71">
    <cfRule type="cellIs" dxfId="19" priority="29" operator="equal">
      <formula>""</formula>
    </cfRule>
  </conditionalFormatting>
  <conditionalFormatting sqref="AD73:AE73">
    <cfRule type="cellIs" dxfId="18" priority="49" operator="equal">
      <formula>""</formula>
    </cfRule>
  </conditionalFormatting>
  <conditionalFormatting sqref="AD75:AE77">
    <cfRule type="cellIs" dxfId="17" priority="13" operator="equal">
      <formula>""</formula>
    </cfRule>
  </conditionalFormatting>
  <conditionalFormatting sqref="AD80:AE80">
    <cfRule type="cellIs" dxfId="16" priority="20484" operator="equal">
      <formula>""</formula>
    </cfRule>
  </conditionalFormatting>
  <conditionalFormatting sqref="AD82:AE82">
    <cfRule type="cellIs" dxfId="15" priority="20549" operator="equal">
      <formula>""</formula>
    </cfRule>
  </conditionalFormatting>
  <conditionalFormatting sqref="AD84:AE86">
    <cfRule type="cellIs" dxfId="14" priority="15548" operator="equal">
      <formula>""</formula>
    </cfRule>
  </conditionalFormatting>
  <conditionalFormatting sqref="AD34:AK36">
    <cfRule type="cellIs" dxfId="13" priority="15737" operator="equal">
      <formula>""</formula>
    </cfRule>
  </conditionalFormatting>
  <conditionalFormatting sqref="AD10:AL10 AL10:AL88 AD11:AE12 AF11:AK33 J12 AF37:AK88">
    <cfRule type="cellIs" dxfId="12" priority="250" operator="equal">
      <formula>""</formula>
    </cfRule>
  </conditionalFormatting>
  <conditionalFormatting sqref="AI5">
    <cfRule type="cellIs" dxfId="11" priority="24415" operator="equal">
      <formula>"IV"</formula>
    </cfRule>
    <cfRule type="cellIs" dxfId="10" priority="24416" operator="equal">
      <formula>"III"</formula>
    </cfRule>
    <cfRule type="cellIs" dxfId="9" priority="24417" operator="equal">
      <formula>"II"</formula>
    </cfRule>
    <cfRule type="cellIs" dxfId="8" priority="24418" operator="equal">
      <formula>"I"</formula>
    </cfRule>
    <cfRule type="iconSet" priority="24414">
      <iconSet iconSet="5Rating">
        <cfvo type="percent" val="0"/>
        <cfvo type="percent" val="20"/>
        <cfvo type="percent" val="40"/>
        <cfvo type="percent" val="60"/>
        <cfvo type="percent" val="80"/>
      </iconSet>
    </cfRule>
  </conditionalFormatting>
  <dataValidations count="6">
    <dataValidation type="list" allowBlank="1" showInputMessage="1" showErrorMessage="1" sqref="G48:G55 G84:G88 G57:G64 G75:G82 G24:G32 G34:G46 G66:G73 G10:G22" xr:uid="{00000000-0002-0000-0100-000000000000}">
      <formula1>"Si, No"</formula1>
    </dataValidation>
    <dataValidation type="list" allowBlank="1" showInputMessage="1" showErrorMessage="1" sqref="W10:W88" xr:uid="{00000000-0002-0000-0100-000001000000}">
      <formula1>"Leve (L), Grave (G), Muy grave (MG), Mortal o Catastrófico (M)"</formula1>
    </dataValidation>
    <dataValidation type="list" allowBlank="1" showInputMessage="1" showErrorMessage="1" sqref="N10:N88" xr:uid="{00000000-0002-0000-0100-000002000000}">
      <formula1>"Muy Alta (MA), Alta (A), Media (M), Baja (B)"</formula1>
    </dataValidation>
    <dataValidation type="list" allowBlank="1" showInputMessage="1" showErrorMessage="1" sqref="Q10:Q88" xr:uid="{00000000-0002-0000-0100-000003000000}">
      <formula1>"Continua (EC), Frecuente (EF), Ocasional (EO),Esporádica (EE)"</formula1>
    </dataValidation>
    <dataValidation type="list" allowBlank="1" showInputMessage="1" showErrorMessage="1" sqref="H10:H88" xr:uid="{00000000-0002-0000-0100-000004000000}">
      <formula1>"Biológico, Físico, Químico, Psicosocial, Biomecánicos, Condiciones_de_seguridad, Fenómenos_naturales"</formula1>
    </dataValidation>
    <dataValidation type="list" allowBlank="1" showInputMessage="1" showErrorMessage="1" sqref="I10:I88" xr:uid="{00000000-0002-0000-0100-000005000000}">
      <formula1>INDIRECT($H10)</formula1>
    </dataValidation>
  </dataValidations>
  <printOptions horizontalCentered="1"/>
  <pageMargins left="0.25" right="0.25" top="0.75" bottom="0.75" header="0.3" footer="0.3"/>
  <pageSetup paperSize="8" scale="19" orientation="landscape" r:id="rId3"/>
  <headerFooter>
    <oddFooter>&amp;R&amp;P de &amp;N</oddFooter>
  </headerFooter>
  <rowBreaks count="3" manualBreakCount="3">
    <brk id="14" max="38" man="1"/>
    <brk id="42" max="44" man="1"/>
    <brk id="59" max="44" man="1"/>
  </rowBreaks>
  <drawing r:id="rId4"/>
  <extLst>
    <ext xmlns:x14="http://schemas.microsoft.com/office/spreadsheetml/2009/9/main" uri="{78C0D931-6437-407d-A8EE-F0AAD7539E65}">
      <x14:conditionalFormattings>
        <x14:conditionalFormatting xmlns:xm="http://schemas.microsoft.com/office/excel/2006/main">
          <x14:cfRule type="iconSet" priority="20980" id="{41F9F061-45D4-47EC-9DFA-A543011DFFAF}">
            <x14:iconSet iconSet="3Stars">
              <x14:cfvo type="percent">
                <xm:f>0</xm:f>
              </x14:cfvo>
              <x14:cfvo type="percent">
                <xm:f>33</xm:f>
              </x14:cfvo>
              <x14:cfvo type="percent">
                <xm:f>67</xm:f>
              </x14:cfvo>
            </x14:iconSet>
          </x14:cfRule>
          <xm:sqref>Z10</xm:sqref>
        </x14:conditionalFormatting>
        <x14:conditionalFormatting xmlns:xm="http://schemas.microsoft.com/office/excel/2006/main">
          <x14:cfRule type="iconSet" priority="14349" id="{4858B19F-A9DC-48EF-A3C2-8DB968A04A92}">
            <x14:iconSet iconSet="3Stars">
              <x14:cfvo type="percent">
                <xm:f>0</xm:f>
              </x14:cfvo>
              <x14:cfvo type="percent">
                <xm:f>33</xm:f>
              </x14:cfvo>
              <x14:cfvo type="percent">
                <xm:f>67</xm:f>
              </x14:cfvo>
            </x14:iconSet>
          </x14:cfRule>
          <xm:sqref>Z11</xm:sqref>
        </x14:conditionalFormatting>
        <x14:conditionalFormatting xmlns:xm="http://schemas.microsoft.com/office/excel/2006/main">
          <x14:cfRule type="iconSet" priority="21073" id="{04B94C13-0AE1-40FD-9A7A-96BA413159A3}">
            <x14:iconSet iconSet="3Stars">
              <x14:cfvo type="percent">
                <xm:f>0</xm:f>
              </x14:cfvo>
              <x14:cfvo type="percent">
                <xm:f>33</xm:f>
              </x14:cfvo>
              <x14:cfvo type="percent">
                <xm:f>67</xm:f>
              </x14:cfvo>
            </x14:iconSet>
          </x14:cfRule>
          <xm:sqref>Z12</xm:sqref>
        </x14:conditionalFormatting>
        <x14:conditionalFormatting xmlns:xm="http://schemas.microsoft.com/office/excel/2006/main">
          <x14:cfRule type="iconSet" priority="20959" id="{3E3AFE21-06FA-45E4-8C58-052557E61042}">
            <x14:iconSet iconSet="3Stars">
              <x14:cfvo type="percent">
                <xm:f>0</xm:f>
              </x14:cfvo>
              <x14:cfvo type="percent">
                <xm:f>33</xm:f>
              </x14:cfvo>
              <x14:cfvo type="percent">
                <xm:f>67</xm:f>
              </x14:cfvo>
            </x14:iconSet>
          </x14:cfRule>
          <xm:sqref>Z13</xm:sqref>
        </x14:conditionalFormatting>
        <x14:conditionalFormatting xmlns:xm="http://schemas.microsoft.com/office/excel/2006/main">
          <x14:cfRule type="iconSet" priority="21050" id="{F92B8F98-99B5-4136-B4BF-4BA747CB9EFF}">
            <x14:iconSet iconSet="3Stars">
              <x14:cfvo type="percent">
                <xm:f>0</xm:f>
              </x14:cfvo>
              <x14:cfvo type="percent">
                <xm:f>33</xm:f>
              </x14:cfvo>
              <x14:cfvo type="percent">
                <xm:f>67</xm:f>
              </x14:cfvo>
            </x14:iconSet>
          </x14:cfRule>
          <xm:sqref>Z14</xm:sqref>
        </x14:conditionalFormatting>
        <x14:conditionalFormatting xmlns:xm="http://schemas.microsoft.com/office/excel/2006/main">
          <x14:cfRule type="iconSet" priority="16070" id="{EF27634F-2D60-477F-B741-9E136E47C667}">
            <x14:iconSet iconSet="3Stars">
              <x14:cfvo type="percent">
                <xm:f>0</xm:f>
              </x14:cfvo>
              <x14:cfvo type="percent">
                <xm:f>33</xm:f>
              </x14:cfvo>
              <x14:cfvo type="percent">
                <xm:f>67</xm:f>
              </x14:cfvo>
            </x14:iconSet>
          </x14:cfRule>
          <xm:sqref>Z15</xm:sqref>
        </x14:conditionalFormatting>
        <x14:conditionalFormatting xmlns:xm="http://schemas.microsoft.com/office/excel/2006/main">
          <x14:cfRule type="iconSet" priority="20938" id="{6B6844BD-1BC2-418E-9D15-951562F99450}">
            <x14:iconSet iconSet="3Stars">
              <x14:cfvo type="percent">
                <xm:f>0</xm:f>
              </x14:cfvo>
              <x14:cfvo type="percent">
                <xm:f>33</xm:f>
              </x14:cfvo>
              <x14:cfvo type="percent">
                <xm:f>67</xm:f>
              </x14:cfvo>
            </x14:iconSet>
          </x14:cfRule>
          <xm:sqref>Z16</xm:sqref>
        </x14:conditionalFormatting>
        <x14:conditionalFormatting xmlns:xm="http://schemas.microsoft.com/office/excel/2006/main">
          <x14:cfRule type="iconSet" priority="15484" id="{B0FEDD04-6200-421E-9AE8-69A97AEBB14E}">
            <x14:iconSet iconSet="3Stars">
              <x14:cfvo type="percent">
                <xm:f>0</xm:f>
              </x14:cfvo>
              <x14:cfvo type="percent">
                <xm:f>33</xm:f>
              </x14:cfvo>
              <x14:cfvo type="percent">
                <xm:f>67</xm:f>
              </x14:cfvo>
            </x14:iconSet>
          </x14:cfRule>
          <xm:sqref>Z17</xm:sqref>
        </x14:conditionalFormatting>
        <x14:conditionalFormatting xmlns:xm="http://schemas.microsoft.com/office/excel/2006/main">
          <x14:cfRule type="iconSet" priority="21026" id="{B7963C06-43A9-4A48-9062-46F3E92A1ED6}">
            <x14:iconSet iconSet="3Stars">
              <x14:cfvo type="percent">
                <xm:f>0</xm:f>
              </x14:cfvo>
              <x14:cfvo type="percent">
                <xm:f>33</xm:f>
              </x14:cfvo>
              <x14:cfvo type="percent">
                <xm:f>67</xm:f>
              </x14:cfvo>
            </x14:iconSet>
          </x14:cfRule>
          <xm:sqref>Z18</xm:sqref>
        </x14:conditionalFormatting>
        <x14:conditionalFormatting xmlns:xm="http://schemas.microsoft.com/office/excel/2006/main">
          <x14:cfRule type="iconSet" priority="21095" id="{2D73F94D-338E-4099-9244-25A9A833A15F}">
            <x14:iconSet iconSet="3Stars">
              <x14:cfvo type="percent">
                <xm:f>0</xm:f>
              </x14:cfvo>
              <x14:cfvo type="percent">
                <xm:f>33</xm:f>
              </x14:cfvo>
              <x14:cfvo type="percent">
                <xm:f>67</xm:f>
              </x14:cfvo>
            </x14:iconSet>
          </x14:cfRule>
          <xm:sqref>Z19</xm:sqref>
        </x14:conditionalFormatting>
        <x14:conditionalFormatting xmlns:xm="http://schemas.microsoft.com/office/excel/2006/main">
          <x14:cfRule type="iconSet" priority="20804" id="{B19B95A0-3752-460E-BD35-B96636251F20}">
            <x14:iconSet iconSet="3Stars">
              <x14:cfvo type="percent">
                <xm:f>0</xm:f>
              </x14:cfvo>
              <x14:cfvo type="percent">
                <xm:f>33</xm:f>
              </x14:cfvo>
              <x14:cfvo type="percent">
                <xm:f>67</xm:f>
              </x14:cfvo>
            </x14:iconSet>
          </x14:cfRule>
          <xm:sqref>Z20</xm:sqref>
        </x14:conditionalFormatting>
        <x14:conditionalFormatting xmlns:xm="http://schemas.microsoft.com/office/excel/2006/main">
          <x14:cfRule type="iconSet" priority="14061" id="{EEE061AF-33CD-4358-BFE6-05DDE0ED9F5D}">
            <x14:iconSet iconSet="3Stars">
              <x14:cfvo type="percent">
                <xm:f>0</xm:f>
              </x14:cfvo>
              <x14:cfvo type="percent">
                <xm:f>33</xm:f>
              </x14:cfvo>
              <x14:cfvo type="percent">
                <xm:f>67</xm:f>
              </x14:cfvo>
            </x14:iconSet>
          </x14:cfRule>
          <xm:sqref>Z21</xm:sqref>
        </x14:conditionalFormatting>
        <x14:conditionalFormatting xmlns:xm="http://schemas.microsoft.com/office/excel/2006/main">
          <x14:cfRule type="iconSet" priority="20869" id="{31B5D208-0DE2-47EA-B19A-000C536B3509}">
            <x14:iconSet iconSet="3Stars">
              <x14:cfvo type="percent">
                <xm:f>0</xm:f>
              </x14:cfvo>
              <x14:cfvo type="percent">
                <xm:f>33</xm:f>
              </x14:cfvo>
              <x14:cfvo type="percent">
                <xm:f>67</xm:f>
              </x14:cfvo>
            </x14:iconSet>
          </x14:cfRule>
          <xm:sqref>Z22</xm:sqref>
        </x14:conditionalFormatting>
        <x14:conditionalFormatting xmlns:xm="http://schemas.microsoft.com/office/excel/2006/main">
          <x14:cfRule type="iconSet" priority="20847" id="{EC0AB643-B75B-437A-AF58-AA64322C83EA}">
            <x14:iconSet iconSet="3Stars">
              <x14:cfvo type="percent">
                <xm:f>0</xm:f>
              </x14:cfvo>
              <x14:cfvo type="percent">
                <xm:f>33</xm:f>
              </x14:cfvo>
              <x14:cfvo type="percent">
                <xm:f>67</xm:f>
              </x14:cfvo>
            </x14:iconSet>
          </x14:cfRule>
          <xm:sqref>Z24</xm:sqref>
        </x14:conditionalFormatting>
        <x14:conditionalFormatting xmlns:xm="http://schemas.microsoft.com/office/excel/2006/main">
          <x14:cfRule type="iconSet" priority="16049" id="{A252294C-866C-4D23-A309-8219B4FCF4E2}">
            <x14:iconSet iconSet="3Stars">
              <x14:cfvo type="percent">
                <xm:f>0</xm:f>
              </x14:cfvo>
              <x14:cfvo type="percent">
                <xm:f>33</xm:f>
              </x14:cfvo>
              <x14:cfvo type="percent">
                <xm:f>67</xm:f>
              </x14:cfvo>
            </x14:iconSet>
          </x14:cfRule>
          <xm:sqref>Z25</xm:sqref>
        </x14:conditionalFormatting>
        <x14:conditionalFormatting xmlns:xm="http://schemas.microsoft.com/office/excel/2006/main">
          <x14:cfRule type="iconSet" priority="20762" id="{10621425-4F57-4960-BAEC-A6A6201442CC}">
            <x14:iconSet iconSet="3Stars">
              <x14:cfvo type="percent">
                <xm:f>0</xm:f>
              </x14:cfvo>
              <x14:cfvo type="percent">
                <xm:f>33</xm:f>
              </x14:cfvo>
              <x14:cfvo type="percent">
                <xm:f>67</xm:f>
              </x14:cfvo>
            </x14:iconSet>
          </x14:cfRule>
          <xm:sqref>Z26</xm:sqref>
        </x14:conditionalFormatting>
        <x14:conditionalFormatting xmlns:xm="http://schemas.microsoft.com/office/excel/2006/main">
          <x14:cfRule type="iconSet" priority="15456" id="{F3103A24-0430-4F57-8B9B-0B8EE4CAA4B2}">
            <x14:iconSet iconSet="3Stars">
              <x14:cfvo type="percent">
                <xm:f>0</xm:f>
              </x14:cfvo>
              <x14:cfvo type="percent">
                <xm:f>33</xm:f>
              </x14:cfvo>
              <x14:cfvo type="percent">
                <xm:f>67</xm:f>
              </x14:cfvo>
            </x14:iconSet>
          </x14:cfRule>
          <xm:sqref>Z27</xm:sqref>
        </x14:conditionalFormatting>
        <x14:conditionalFormatting xmlns:xm="http://schemas.microsoft.com/office/excel/2006/main">
          <x14:cfRule type="iconSet" priority="20825" id="{48C919B7-DF05-4765-8729-6DA2C2899DF4}">
            <x14:iconSet iconSet="3Stars">
              <x14:cfvo type="percent">
                <xm:f>0</xm:f>
              </x14:cfvo>
              <x14:cfvo type="percent">
                <xm:f>33</xm:f>
              </x14:cfvo>
              <x14:cfvo type="percent">
                <xm:f>67</xm:f>
              </x14:cfvo>
            </x14:iconSet>
          </x14:cfRule>
          <xm:sqref>Z28</xm:sqref>
        </x14:conditionalFormatting>
        <x14:conditionalFormatting xmlns:xm="http://schemas.microsoft.com/office/excel/2006/main">
          <x14:cfRule type="iconSet" priority="20891" id="{6B7F6DBD-1557-425D-BDA2-682234E46E7A}">
            <x14:iconSet iconSet="3Stars">
              <x14:cfvo type="percent">
                <xm:f>0</xm:f>
              </x14:cfvo>
              <x14:cfvo type="percent">
                <xm:f>33</xm:f>
              </x14:cfvo>
              <x14:cfvo type="percent">
                <xm:f>67</xm:f>
              </x14:cfvo>
            </x14:iconSet>
          </x14:cfRule>
          <xm:sqref>Z29</xm:sqref>
        </x14:conditionalFormatting>
        <x14:conditionalFormatting xmlns:xm="http://schemas.microsoft.com/office/excel/2006/main">
          <x14:cfRule type="iconSet" priority="20653" id="{6DC75B3E-91C0-4BF1-927B-C6D812AEAD71}">
            <x14:iconSet iconSet="3Stars">
              <x14:cfvo type="percent">
                <xm:f>0</xm:f>
              </x14:cfvo>
              <x14:cfvo type="percent">
                <xm:f>33</xm:f>
              </x14:cfvo>
              <x14:cfvo type="percent">
                <xm:f>67</xm:f>
              </x14:cfvo>
            </x14:iconSet>
          </x14:cfRule>
          <xm:sqref>Z30</xm:sqref>
        </x14:conditionalFormatting>
        <x14:conditionalFormatting xmlns:xm="http://schemas.microsoft.com/office/excel/2006/main">
          <x14:cfRule type="iconSet" priority="14281" id="{59A18C2A-F54C-41D5-878B-304405022001}">
            <x14:iconSet iconSet="3Stars">
              <x14:cfvo type="percent">
                <xm:f>0</xm:f>
              </x14:cfvo>
              <x14:cfvo type="percent">
                <xm:f>33</xm:f>
              </x14:cfvo>
              <x14:cfvo type="percent">
                <xm:f>67</xm:f>
              </x14:cfvo>
            </x14:iconSet>
          </x14:cfRule>
          <xm:sqref>Z31</xm:sqref>
        </x14:conditionalFormatting>
        <x14:conditionalFormatting xmlns:xm="http://schemas.microsoft.com/office/excel/2006/main">
          <x14:cfRule type="iconSet" priority="20718" id="{8AE3B75A-714C-4F39-9951-0FD163DCD908}">
            <x14:iconSet iconSet="3Stars">
              <x14:cfvo type="percent">
                <xm:f>0</xm:f>
              </x14:cfvo>
              <x14:cfvo type="percent">
                <xm:f>33</xm:f>
              </x14:cfvo>
              <x14:cfvo type="percent">
                <xm:f>67</xm:f>
              </x14:cfvo>
            </x14:iconSet>
          </x14:cfRule>
          <xm:sqref>Z32</xm:sqref>
        </x14:conditionalFormatting>
        <x14:conditionalFormatting xmlns:xm="http://schemas.microsoft.com/office/excel/2006/main">
          <x14:cfRule type="iconSet" priority="20696" id="{2F99A6D1-9305-48C5-89A3-A525995B899A}">
            <x14:iconSet iconSet="3Stars">
              <x14:cfvo type="percent">
                <xm:f>0</xm:f>
              </x14:cfvo>
              <x14:cfvo type="percent">
                <xm:f>33</xm:f>
              </x14:cfvo>
              <x14:cfvo type="percent">
                <xm:f>67</xm:f>
              </x14:cfvo>
            </x14:iconSet>
          </x14:cfRule>
          <xm:sqref>Z34</xm:sqref>
        </x14:conditionalFormatting>
        <x14:conditionalFormatting xmlns:xm="http://schemas.microsoft.com/office/excel/2006/main">
          <x14:cfRule type="iconSet" priority="15755" id="{469C6684-03DC-4446-B2EE-486DA34824E4}">
            <x14:iconSet iconSet="3Stars">
              <x14:cfvo type="percent">
                <xm:f>0</xm:f>
              </x14:cfvo>
              <x14:cfvo type="percent">
                <xm:f>33</xm:f>
              </x14:cfvo>
              <x14:cfvo type="percent">
                <xm:f>67</xm:f>
              </x14:cfvo>
            </x14:iconSet>
          </x14:cfRule>
          <xm:sqref>Z35</xm:sqref>
        </x14:conditionalFormatting>
        <x14:conditionalFormatting xmlns:xm="http://schemas.microsoft.com/office/excel/2006/main">
          <x14:cfRule type="iconSet" priority="20611" id="{C6B8333A-B4FC-4568-BF19-C237D612D62E}">
            <x14:iconSet iconSet="3Stars">
              <x14:cfvo type="percent">
                <xm:f>0</xm:f>
              </x14:cfvo>
              <x14:cfvo type="percent">
                <xm:f>33</xm:f>
              </x14:cfvo>
              <x14:cfvo type="percent">
                <xm:f>67</xm:f>
              </x14:cfvo>
            </x14:iconSet>
          </x14:cfRule>
          <xm:sqref>Z36</xm:sqref>
        </x14:conditionalFormatting>
        <x14:conditionalFormatting xmlns:xm="http://schemas.microsoft.com/office/excel/2006/main">
          <x14:cfRule type="iconSet" priority="20674" id="{B5F00FBF-A958-4E4B-82EC-991620C85E71}">
            <x14:iconSet iconSet="3Stars">
              <x14:cfvo type="percent">
                <xm:f>0</xm:f>
              </x14:cfvo>
              <x14:cfvo type="percent">
                <xm:f>33</xm:f>
              </x14:cfvo>
              <x14:cfvo type="percent">
                <xm:f>67</xm:f>
              </x14:cfvo>
            </x14:iconSet>
          </x14:cfRule>
          <xm:sqref>Z37</xm:sqref>
        </x14:conditionalFormatting>
        <x14:conditionalFormatting xmlns:xm="http://schemas.microsoft.com/office/excel/2006/main">
          <x14:cfRule type="iconSet" priority="20740" id="{C6B39260-01B7-4791-9D0F-9F035F911093}">
            <x14:iconSet iconSet="3Stars">
              <x14:cfvo type="percent">
                <xm:f>0</xm:f>
              </x14:cfvo>
              <x14:cfvo type="percent">
                <xm:f>33</xm:f>
              </x14:cfvo>
              <x14:cfvo type="percent">
                <xm:f>67</xm:f>
              </x14:cfvo>
            </x14:iconSet>
          </x14:cfRule>
          <xm:sqref>Z38</xm:sqref>
        </x14:conditionalFormatting>
        <x14:conditionalFormatting xmlns:xm="http://schemas.microsoft.com/office/excel/2006/main">
          <x14:cfRule type="iconSet" priority="8715" id="{F4E0C9A7-7317-4975-BC77-166A436853C6}">
            <x14:iconSet iconSet="3Stars">
              <x14:cfvo type="percent">
                <xm:f>0</xm:f>
              </x14:cfvo>
              <x14:cfvo type="percent">
                <xm:f>33</xm:f>
              </x14:cfvo>
              <x14:cfvo type="percent">
                <xm:f>67</xm:f>
              </x14:cfvo>
            </x14:iconSet>
          </x14:cfRule>
          <xm:sqref>Z39</xm:sqref>
        </x14:conditionalFormatting>
        <x14:conditionalFormatting xmlns:xm="http://schemas.microsoft.com/office/excel/2006/main">
          <x14:cfRule type="iconSet" priority="8599" id="{AE2B4EEB-3C59-45AC-A1E6-19D2FED41B64}">
            <x14:iconSet iconSet="3Stars">
              <x14:cfvo type="percent">
                <xm:f>0</xm:f>
              </x14:cfvo>
              <x14:cfvo type="percent">
                <xm:f>33</xm:f>
              </x14:cfvo>
              <x14:cfvo type="percent">
                <xm:f>67</xm:f>
              </x14:cfvo>
            </x14:iconSet>
          </x14:cfRule>
          <xm:sqref>Z40</xm:sqref>
        </x14:conditionalFormatting>
        <x14:conditionalFormatting xmlns:xm="http://schemas.microsoft.com/office/excel/2006/main">
          <x14:cfRule type="iconSet" priority="8780" id="{0EA5BFF7-D387-4F76-B727-68770FF008A7}">
            <x14:iconSet iconSet="3Stars">
              <x14:cfvo type="percent">
                <xm:f>0</xm:f>
              </x14:cfvo>
              <x14:cfvo type="percent">
                <xm:f>33</xm:f>
              </x14:cfvo>
              <x14:cfvo type="percent">
                <xm:f>67</xm:f>
              </x14:cfvo>
            </x14:iconSet>
          </x14:cfRule>
          <xm:sqref>Z41</xm:sqref>
        </x14:conditionalFormatting>
        <x14:conditionalFormatting xmlns:xm="http://schemas.microsoft.com/office/excel/2006/main">
          <x14:cfRule type="iconSet" priority="8736" id="{270F1C05-9148-4052-8AE7-FEA157C23CF6}">
            <x14:iconSet iconSet="3Stars">
              <x14:cfvo type="percent">
                <xm:f>0</xm:f>
              </x14:cfvo>
              <x14:cfvo type="percent">
                <xm:f>33</xm:f>
              </x14:cfvo>
              <x14:cfvo type="percent">
                <xm:f>67</xm:f>
              </x14:cfvo>
            </x14:iconSet>
          </x14:cfRule>
          <xm:sqref>Z42</xm:sqref>
        </x14:conditionalFormatting>
        <x14:conditionalFormatting xmlns:xm="http://schemas.microsoft.com/office/excel/2006/main">
          <x14:cfRule type="iconSet" priority="8802" id="{E37BC464-D172-46FC-86D2-5E69B3D01821}">
            <x14:iconSet iconSet="3Stars">
              <x14:cfvo type="percent">
                <xm:f>0</xm:f>
              </x14:cfvo>
              <x14:cfvo type="percent">
                <xm:f>33</xm:f>
              </x14:cfvo>
              <x14:cfvo type="percent">
                <xm:f>67</xm:f>
              </x14:cfvo>
            </x14:iconSet>
          </x14:cfRule>
          <xm:sqref>Z43</xm:sqref>
        </x14:conditionalFormatting>
        <x14:conditionalFormatting xmlns:xm="http://schemas.microsoft.com/office/excel/2006/main">
          <x14:cfRule type="iconSet" priority="20049" id="{642969F0-811F-42D7-8A07-EA220066279C}">
            <x14:iconSet iconSet="3Stars">
              <x14:cfvo type="percent">
                <xm:f>0</xm:f>
              </x14:cfvo>
              <x14:cfvo type="percent">
                <xm:f>33</xm:f>
              </x14:cfvo>
              <x14:cfvo type="percent">
                <xm:f>67</xm:f>
              </x14:cfvo>
            </x14:iconSet>
          </x14:cfRule>
          <xm:sqref>Z44</xm:sqref>
        </x14:conditionalFormatting>
        <x14:conditionalFormatting xmlns:xm="http://schemas.microsoft.com/office/excel/2006/main">
          <x14:cfRule type="iconSet" priority="14215" id="{0DD758AE-70AB-48DE-B4EF-FCCEDE6C9C87}">
            <x14:iconSet iconSet="3Stars">
              <x14:cfvo type="percent">
                <xm:f>0</xm:f>
              </x14:cfvo>
              <x14:cfvo type="percent">
                <xm:f>33</xm:f>
              </x14:cfvo>
              <x14:cfvo type="percent">
                <xm:f>67</xm:f>
              </x14:cfvo>
            </x14:iconSet>
          </x14:cfRule>
          <xm:sqref>Z45</xm:sqref>
        </x14:conditionalFormatting>
        <x14:conditionalFormatting xmlns:xm="http://schemas.microsoft.com/office/excel/2006/main">
          <x14:cfRule type="iconSet" priority="20114" id="{ED1B7C9C-A71B-4063-B704-90E2B59123CD}">
            <x14:iconSet iconSet="3Stars">
              <x14:cfvo type="percent">
                <xm:f>0</xm:f>
              </x14:cfvo>
              <x14:cfvo type="percent">
                <xm:f>33</xm:f>
              </x14:cfvo>
              <x14:cfvo type="percent">
                <xm:f>67</xm:f>
              </x14:cfvo>
            </x14:iconSet>
          </x14:cfRule>
          <xm:sqref>Z46</xm:sqref>
        </x14:conditionalFormatting>
        <x14:conditionalFormatting xmlns:xm="http://schemas.microsoft.com/office/excel/2006/main">
          <x14:cfRule type="iconSet" priority="20092" id="{55E70828-8107-4020-8881-435D0BB8811E}">
            <x14:iconSet iconSet="3Stars">
              <x14:cfvo type="percent">
                <xm:f>0</xm:f>
              </x14:cfvo>
              <x14:cfvo type="percent">
                <xm:f>33</xm:f>
              </x14:cfvo>
              <x14:cfvo type="percent">
                <xm:f>67</xm:f>
              </x14:cfvo>
            </x14:iconSet>
          </x14:cfRule>
          <xm:sqref>Z48</xm:sqref>
        </x14:conditionalFormatting>
        <x14:conditionalFormatting xmlns:xm="http://schemas.microsoft.com/office/excel/2006/main">
          <x14:cfRule type="iconSet" priority="15629" id="{250A7696-D156-4AAF-B9DD-8CB5B6E3693F}">
            <x14:iconSet iconSet="3Stars">
              <x14:cfvo type="percent">
                <xm:f>0</xm:f>
              </x14:cfvo>
              <x14:cfvo type="percent">
                <xm:f>33</xm:f>
              </x14:cfvo>
              <x14:cfvo type="percent">
                <xm:f>67</xm:f>
              </x14:cfvo>
            </x14:iconSet>
          </x14:cfRule>
          <xm:sqref>Z49</xm:sqref>
        </x14:conditionalFormatting>
        <x14:conditionalFormatting xmlns:xm="http://schemas.microsoft.com/office/excel/2006/main">
          <x14:cfRule type="iconSet" priority="20007" id="{95F41493-77BB-49F7-BFF2-D4933B0864CE}">
            <x14:iconSet iconSet="3Stars">
              <x14:cfvo type="percent">
                <xm:f>0</xm:f>
              </x14:cfvo>
              <x14:cfvo type="percent">
                <xm:f>33</xm:f>
              </x14:cfvo>
              <x14:cfvo type="percent">
                <xm:f>67</xm:f>
              </x14:cfvo>
            </x14:iconSet>
          </x14:cfRule>
          <xm:sqref>Z50</xm:sqref>
        </x14:conditionalFormatting>
        <x14:conditionalFormatting xmlns:xm="http://schemas.microsoft.com/office/excel/2006/main">
          <x14:cfRule type="iconSet" priority="20070" id="{61438FEA-F402-4366-B7C0-1AC5E0AD8E5D}">
            <x14:iconSet iconSet="3Stars">
              <x14:cfvo type="percent">
                <xm:f>0</xm:f>
              </x14:cfvo>
              <x14:cfvo type="percent">
                <xm:f>33</xm:f>
              </x14:cfvo>
              <x14:cfvo type="percent">
                <xm:f>67</xm:f>
              </x14:cfvo>
            </x14:iconSet>
          </x14:cfRule>
          <xm:sqref>Z51</xm:sqref>
        </x14:conditionalFormatting>
        <x14:conditionalFormatting xmlns:xm="http://schemas.microsoft.com/office/excel/2006/main">
          <x14:cfRule type="iconSet" priority="20136" id="{9D5F6E67-9AC9-4472-A780-E2026D02F8EF}">
            <x14:iconSet iconSet="3Stars">
              <x14:cfvo type="percent">
                <xm:f>0</xm:f>
              </x14:cfvo>
              <x14:cfvo type="percent">
                <xm:f>33</xm:f>
              </x14:cfvo>
              <x14:cfvo type="percent">
                <xm:f>67</xm:f>
              </x14:cfvo>
            </x14:iconSet>
          </x14:cfRule>
          <xm:sqref>Z52</xm:sqref>
        </x14:conditionalFormatting>
        <x14:conditionalFormatting xmlns:xm="http://schemas.microsoft.com/office/excel/2006/main">
          <x14:cfRule type="iconSet" priority="20351" id="{BFF0A876-029E-493F-8021-777E02EAC90F}">
            <x14:iconSet iconSet="3Stars">
              <x14:cfvo type="percent">
                <xm:f>0</xm:f>
              </x14:cfvo>
              <x14:cfvo type="percent">
                <xm:f>33</xm:f>
              </x14:cfvo>
              <x14:cfvo type="percent">
                <xm:f>67</xm:f>
              </x14:cfvo>
            </x14:iconSet>
          </x14:cfRule>
          <xm:sqref>Z53</xm:sqref>
        </x14:conditionalFormatting>
        <x14:conditionalFormatting xmlns:xm="http://schemas.microsoft.com/office/excel/2006/main">
          <x14:cfRule type="iconSet" priority="14193" id="{518EBEB2-2911-4DF9-8D5D-BA660F465071}">
            <x14:iconSet iconSet="3Stars">
              <x14:cfvo type="percent">
                <xm:f>0</xm:f>
              </x14:cfvo>
              <x14:cfvo type="percent">
                <xm:f>33</xm:f>
              </x14:cfvo>
              <x14:cfvo type="percent">
                <xm:f>67</xm:f>
              </x14:cfvo>
            </x14:iconSet>
          </x14:cfRule>
          <xm:sqref>Z54</xm:sqref>
        </x14:conditionalFormatting>
        <x14:conditionalFormatting xmlns:xm="http://schemas.microsoft.com/office/excel/2006/main">
          <x14:cfRule type="iconSet" priority="20416" id="{3F2F86F8-92CF-4EDF-B3C9-8045CA79B228}">
            <x14:iconSet iconSet="3Stars">
              <x14:cfvo type="percent">
                <xm:f>0</xm:f>
              </x14:cfvo>
              <x14:cfvo type="percent">
                <xm:f>33</xm:f>
              </x14:cfvo>
              <x14:cfvo type="percent">
                <xm:f>67</xm:f>
              </x14:cfvo>
            </x14:iconSet>
          </x14:cfRule>
          <xm:sqref>Z55</xm:sqref>
        </x14:conditionalFormatting>
        <x14:conditionalFormatting xmlns:xm="http://schemas.microsoft.com/office/excel/2006/main">
          <x14:cfRule type="iconSet" priority="20394" id="{477CA207-071B-4D03-869A-7909768CAA3A}">
            <x14:iconSet iconSet="3Stars">
              <x14:cfvo type="percent">
                <xm:f>0</xm:f>
              </x14:cfvo>
              <x14:cfvo type="percent">
                <xm:f>33</xm:f>
              </x14:cfvo>
              <x14:cfvo type="percent">
                <xm:f>67</xm:f>
              </x14:cfvo>
            </x14:iconSet>
          </x14:cfRule>
          <xm:sqref>Z57</xm:sqref>
        </x14:conditionalFormatting>
        <x14:conditionalFormatting xmlns:xm="http://schemas.microsoft.com/office/excel/2006/main">
          <x14:cfRule type="iconSet" priority="15608" id="{D34685CC-5294-4971-903C-EAB78A84D83D}">
            <x14:iconSet iconSet="3Stars">
              <x14:cfvo type="percent">
                <xm:f>0</xm:f>
              </x14:cfvo>
              <x14:cfvo type="percent">
                <xm:f>33</xm:f>
              </x14:cfvo>
              <x14:cfvo type="percent">
                <xm:f>67</xm:f>
              </x14:cfvo>
            </x14:iconSet>
          </x14:cfRule>
          <xm:sqref>Z58</xm:sqref>
        </x14:conditionalFormatting>
        <x14:conditionalFormatting xmlns:xm="http://schemas.microsoft.com/office/excel/2006/main">
          <x14:cfRule type="iconSet" priority="20309" id="{491B296D-DD36-472F-BBD7-CC37981106CB}">
            <x14:iconSet iconSet="3Stars">
              <x14:cfvo type="percent">
                <xm:f>0</xm:f>
              </x14:cfvo>
              <x14:cfvo type="percent">
                <xm:f>33</xm:f>
              </x14:cfvo>
              <x14:cfvo type="percent">
                <xm:f>67</xm:f>
              </x14:cfvo>
            </x14:iconSet>
          </x14:cfRule>
          <xm:sqref>Z59</xm:sqref>
        </x14:conditionalFormatting>
        <x14:conditionalFormatting xmlns:xm="http://schemas.microsoft.com/office/excel/2006/main">
          <x14:cfRule type="iconSet" priority="20372" id="{F957F092-6042-47D5-8AEE-731B9C2E3CF0}">
            <x14:iconSet iconSet="3Stars">
              <x14:cfvo type="percent">
                <xm:f>0</xm:f>
              </x14:cfvo>
              <x14:cfvo type="percent">
                <xm:f>33</xm:f>
              </x14:cfvo>
              <x14:cfvo type="percent">
                <xm:f>67</xm:f>
              </x14:cfvo>
            </x14:iconSet>
          </x14:cfRule>
          <xm:sqref>Z60</xm:sqref>
        </x14:conditionalFormatting>
        <x14:conditionalFormatting xmlns:xm="http://schemas.microsoft.com/office/excel/2006/main">
          <x14:cfRule type="iconSet" priority="20438" id="{2D30510A-B6D6-4627-993B-5A7B5B888BFE}">
            <x14:iconSet iconSet="3Stars">
              <x14:cfvo type="percent">
                <xm:f>0</xm:f>
              </x14:cfvo>
              <x14:cfvo type="percent">
                <xm:f>33</xm:f>
              </x14:cfvo>
              <x14:cfvo type="percent">
                <xm:f>67</xm:f>
              </x14:cfvo>
            </x14:iconSet>
          </x14:cfRule>
          <xm:sqref>Z61 Z70</xm:sqref>
        </x14:conditionalFormatting>
        <x14:conditionalFormatting xmlns:xm="http://schemas.microsoft.com/office/excel/2006/main">
          <x14:cfRule type="iconSet" priority="170" id="{E539B8EA-5F0B-4FAA-97C1-1AF71E32F9DF}">
            <x14:iconSet iconSet="3Stars">
              <x14:cfvo type="percent">
                <xm:f>0</xm:f>
              </x14:cfvo>
              <x14:cfvo type="percent">
                <xm:f>33</xm:f>
              </x14:cfvo>
              <x14:cfvo type="percent">
                <xm:f>67</xm:f>
              </x14:cfvo>
            </x14:iconSet>
          </x14:cfRule>
          <xm:sqref>Z62</xm:sqref>
        </x14:conditionalFormatting>
        <x14:conditionalFormatting xmlns:xm="http://schemas.microsoft.com/office/excel/2006/main">
          <x14:cfRule type="iconSet" priority="113" id="{F1649C7B-C331-4A5C-A225-A0D83D47F7CA}">
            <x14:iconSet iconSet="3Stars">
              <x14:cfvo type="percent">
                <xm:f>0</xm:f>
              </x14:cfvo>
              <x14:cfvo type="percent">
                <xm:f>33</xm:f>
              </x14:cfvo>
              <x14:cfvo type="percent">
                <xm:f>67</xm:f>
              </x14:cfvo>
            </x14:iconSet>
          </x14:cfRule>
          <xm:sqref>Z63</xm:sqref>
        </x14:conditionalFormatting>
        <x14:conditionalFormatting xmlns:xm="http://schemas.microsoft.com/office/excel/2006/main">
          <x14:cfRule type="iconSet" priority="225" id="{9BB40EDF-5EF0-4185-B695-E7B9A1A6948A}">
            <x14:iconSet iconSet="3Stars">
              <x14:cfvo type="percent">
                <xm:f>0</xm:f>
              </x14:cfvo>
              <x14:cfvo type="percent">
                <xm:f>33</xm:f>
              </x14:cfvo>
              <x14:cfvo type="percent">
                <xm:f>67</xm:f>
              </x14:cfvo>
            </x14:iconSet>
          </x14:cfRule>
          <xm:sqref>Z64</xm:sqref>
        </x14:conditionalFormatting>
        <x14:conditionalFormatting xmlns:xm="http://schemas.microsoft.com/office/excel/2006/main">
          <x14:cfRule type="iconSet" priority="242" id="{A13900D2-3536-4622-8127-02222EC412D6}">
            <x14:iconSet iconSet="3Stars">
              <x14:cfvo type="percent">
                <xm:f>0</xm:f>
              </x14:cfvo>
              <x14:cfvo type="percent">
                <xm:f>33</xm:f>
              </x14:cfvo>
              <x14:cfvo type="percent">
                <xm:f>67</xm:f>
              </x14:cfvo>
            </x14:iconSet>
          </x14:cfRule>
          <xm:sqref>Z65</xm:sqref>
        </x14:conditionalFormatting>
        <x14:conditionalFormatting xmlns:xm="http://schemas.microsoft.com/office/excel/2006/main">
          <x14:cfRule type="iconSet" priority="207" id="{83FE244A-30EC-4C0F-AA50-173C346793DE}">
            <x14:iconSet iconSet="3Stars">
              <x14:cfvo type="percent">
                <xm:f>0</xm:f>
              </x14:cfvo>
              <x14:cfvo type="percent">
                <xm:f>33</xm:f>
              </x14:cfvo>
              <x14:cfvo type="percent">
                <xm:f>67</xm:f>
              </x14:cfvo>
            </x14:iconSet>
          </x14:cfRule>
          <xm:sqref>Z66</xm:sqref>
        </x14:conditionalFormatting>
        <x14:conditionalFormatting xmlns:xm="http://schemas.microsoft.com/office/excel/2006/main">
          <x14:cfRule type="iconSet" priority="134" id="{F786BD19-0A22-4CE6-971F-73190979B014}">
            <x14:iconSet iconSet="3Stars">
              <x14:cfvo type="percent">
                <xm:f>0</xm:f>
              </x14:cfvo>
              <x14:cfvo type="percent">
                <xm:f>33</xm:f>
              </x14:cfvo>
              <x14:cfvo type="percent">
                <xm:f>67</xm:f>
              </x14:cfvo>
            </x14:iconSet>
          </x14:cfRule>
          <xm:sqref>Z67</xm:sqref>
        </x14:conditionalFormatting>
        <x14:conditionalFormatting xmlns:xm="http://schemas.microsoft.com/office/excel/2006/main">
          <x14:cfRule type="iconSet" priority="152" id="{82D7201D-AFA7-4AEE-A369-DEA68EDC6036}">
            <x14:iconSet iconSet="3Stars">
              <x14:cfvo type="percent">
                <xm:f>0</xm:f>
              </x14:cfvo>
              <x14:cfvo type="percent">
                <xm:f>33</xm:f>
              </x14:cfvo>
              <x14:cfvo type="percent">
                <xm:f>67</xm:f>
              </x14:cfvo>
            </x14:iconSet>
          </x14:cfRule>
          <xm:sqref>Z68</xm:sqref>
        </x14:conditionalFormatting>
        <x14:conditionalFormatting xmlns:xm="http://schemas.microsoft.com/office/excel/2006/main">
          <x14:cfRule type="iconSet" priority="188" id="{F71FDEF9-2FC4-4526-9286-8C0931A2C5DF}">
            <x14:iconSet iconSet="3Stars">
              <x14:cfvo type="percent">
                <xm:f>0</xm:f>
              </x14:cfvo>
              <x14:cfvo type="percent">
                <xm:f>33</xm:f>
              </x14:cfvo>
              <x14:cfvo type="percent">
                <xm:f>67</xm:f>
              </x14:cfvo>
            </x14:iconSet>
          </x14:cfRule>
          <xm:sqref>Z69</xm:sqref>
        </x14:conditionalFormatting>
        <x14:conditionalFormatting xmlns:xm="http://schemas.microsoft.com/office/excel/2006/main">
          <x14:cfRule type="iconSet" priority="34" id="{2DD3549A-B486-462E-A114-C498D8E73018}">
            <x14:iconSet iconSet="3Stars">
              <x14:cfvo type="percent">
                <xm:f>0</xm:f>
              </x14:cfvo>
              <x14:cfvo type="percent">
                <xm:f>33</xm:f>
              </x14:cfvo>
              <x14:cfvo type="percent">
                <xm:f>67</xm:f>
              </x14:cfvo>
            </x14:iconSet>
          </x14:cfRule>
          <xm:sqref>Z71</xm:sqref>
        </x14:conditionalFormatting>
        <x14:conditionalFormatting xmlns:xm="http://schemas.microsoft.com/office/excel/2006/main">
          <x14:cfRule type="iconSet" priority="11" id="{39D492AF-A7DC-4C3A-97D9-E40FEBA5F862}">
            <x14:iconSet iconSet="3Stars">
              <x14:cfvo type="percent">
                <xm:f>0</xm:f>
              </x14:cfvo>
              <x14:cfvo type="percent">
                <xm:f>33</xm:f>
              </x14:cfvo>
              <x14:cfvo type="percent">
                <xm:f>67</xm:f>
              </x14:cfvo>
            </x14:iconSet>
          </x14:cfRule>
          <xm:sqref>Z72</xm:sqref>
        </x14:conditionalFormatting>
        <x14:conditionalFormatting xmlns:xm="http://schemas.microsoft.com/office/excel/2006/main">
          <x14:cfRule type="iconSet" priority="54" id="{1F324774-6D5B-445D-BE0B-3294B5AC73FD}">
            <x14:iconSet iconSet="3Stars">
              <x14:cfvo type="percent">
                <xm:f>0</xm:f>
              </x14:cfvo>
              <x14:cfvo type="percent">
                <xm:f>33</xm:f>
              </x14:cfvo>
              <x14:cfvo type="percent">
                <xm:f>67</xm:f>
              </x14:cfvo>
            </x14:iconSet>
          </x14:cfRule>
          <xm:sqref>Z73</xm:sqref>
        </x14:conditionalFormatting>
        <x14:conditionalFormatting xmlns:xm="http://schemas.microsoft.com/office/excel/2006/main">
          <x14:cfRule type="iconSet" priority="66" id="{A2B30586-92C9-46CE-86B4-ADBF63F1CFF1}">
            <x14:iconSet iconSet="3Stars">
              <x14:cfvo type="percent">
                <xm:f>0</xm:f>
              </x14:cfvo>
              <x14:cfvo type="percent">
                <xm:f>33</xm:f>
              </x14:cfvo>
              <x14:cfvo type="percent">
                <xm:f>67</xm:f>
              </x14:cfvo>
            </x14:iconSet>
          </x14:cfRule>
          <xm:sqref>Z74</xm:sqref>
        </x14:conditionalFormatting>
        <x14:conditionalFormatting xmlns:xm="http://schemas.microsoft.com/office/excel/2006/main">
          <x14:cfRule type="iconSet" priority="47" id="{5877512D-8023-4447-BD80-4C238A8FE99F}">
            <x14:iconSet iconSet="3Stars">
              <x14:cfvo type="percent">
                <xm:f>0</xm:f>
              </x14:cfvo>
              <x14:cfvo type="percent">
                <xm:f>33</xm:f>
              </x14:cfvo>
              <x14:cfvo type="percent">
                <xm:f>67</xm:f>
              </x14:cfvo>
            </x14:iconSet>
          </x14:cfRule>
          <xm:sqref>Z75</xm:sqref>
        </x14:conditionalFormatting>
        <x14:conditionalFormatting xmlns:xm="http://schemas.microsoft.com/office/excel/2006/main">
          <x14:cfRule type="iconSet" priority="18" id="{0D5E93EE-3409-4093-BAEA-A62DC53F1A5D}">
            <x14:iconSet iconSet="3Stars">
              <x14:cfvo type="percent">
                <xm:f>0</xm:f>
              </x14:cfvo>
              <x14:cfvo type="percent">
                <xm:f>33</xm:f>
              </x14:cfvo>
              <x14:cfvo type="percent">
                <xm:f>67</xm:f>
              </x14:cfvo>
            </x14:iconSet>
          </x14:cfRule>
          <xm:sqref>Z76</xm:sqref>
        </x14:conditionalFormatting>
        <x14:conditionalFormatting xmlns:xm="http://schemas.microsoft.com/office/excel/2006/main">
          <x14:cfRule type="iconSet" priority="27" id="{5B01ABC3-0812-4D34-A837-2BB2AB21A0DB}">
            <x14:iconSet iconSet="3Stars">
              <x14:cfvo type="percent">
                <xm:f>0</xm:f>
              </x14:cfvo>
              <x14:cfvo type="percent">
                <xm:f>33</xm:f>
              </x14:cfvo>
              <x14:cfvo type="percent">
                <xm:f>67</xm:f>
              </x14:cfvo>
            </x14:iconSet>
          </x14:cfRule>
          <xm:sqref>Z77</xm:sqref>
        </x14:conditionalFormatting>
        <x14:conditionalFormatting xmlns:xm="http://schemas.microsoft.com/office/excel/2006/main">
          <x14:cfRule type="iconSet" priority="41" id="{648C9EBF-07AF-49A6-BE20-667739081776}">
            <x14:iconSet iconSet="3Stars">
              <x14:cfvo type="percent">
                <xm:f>0</xm:f>
              </x14:cfvo>
              <x14:cfvo type="percent">
                <xm:f>33</xm:f>
              </x14:cfvo>
              <x14:cfvo type="percent">
                <xm:f>67</xm:f>
              </x14:cfvo>
            </x14:iconSet>
          </x14:cfRule>
          <xm:sqref>Z78</xm:sqref>
        </x14:conditionalFormatting>
        <x14:conditionalFormatting xmlns:xm="http://schemas.microsoft.com/office/excel/2006/main">
          <x14:cfRule type="iconSet" priority="60" id="{7357ABE8-AC54-4A3C-A244-2A896690069D}">
            <x14:iconSet iconSet="3Stars">
              <x14:cfvo type="percent">
                <xm:f>0</xm:f>
              </x14:cfvo>
              <x14:cfvo type="percent">
                <xm:f>33</xm:f>
              </x14:cfvo>
              <x14:cfvo type="percent">
                <xm:f>67</xm:f>
              </x14:cfvo>
            </x14:iconSet>
          </x14:cfRule>
          <xm:sqref>Z79</xm:sqref>
        </x14:conditionalFormatting>
        <x14:conditionalFormatting xmlns:xm="http://schemas.microsoft.com/office/excel/2006/main">
          <x14:cfRule type="iconSet" priority="20502" id="{A36D29D9-482C-4497-B64E-829A5D7FD10F}">
            <x14:iconSet iconSet="3Stars">
              <x14:cfvo type="percent">
                <xm:f>0</xm:f>
              </x14:cfvo>
              <x14:cfvo type="percent">
                <xm:f>33</xm:f>
              </x14:cfvo>
              <x14:cfvo type="percent">
                <xm:f>67</xm:f>
              </x14:cfvo>
            </x14:iconSet>
          </x14:cfRule>
          <xm:sqref>Z80</xm:sqref>
        </x14:conditionalFormatting>
        <x14:conditionalFormatting xmlns:xm="http://schemas.microsoft.com/office/excel/2006/main">
          <x14:cfRule type="iconSet" priority="14149" id="{4A7B231F-A602-4EEE-B405-7EA279D84785}">
            <x14:iconSet iconSet="3Stars">
              <x14:cfvo type="percent">
                <xm:f>0</xm:f>
              </x14:cfvo>
              <x14:cfvo type="percent">
                <xm:f>33</xm:f>
              </x14:cfvo>
              <x14:cfvo type="percent">
                <xm:f>67</xm:f>
              </x14:cfvo>
            </x14:iconSet>
          </x14:cfRule>
          <xm:sqref>Z81</xm:sqref>
        </x14:conditionalFormatting>
        <x14:conditionalFormatting xmlns:xm="http://schemas.microsoft.com/office/excel/2006/main">
          <x14:cfRule type="iconSet" priority="20567" id="{8147A0A0-57D2-44E0-AFBC-C090196FCDDA}">
            <x14:iconSet iconSet="3Stars">
              <x14:cfvo type="percent">
                <xm:f>0</xm:f>
              </x14:cfvo>
              <x14:cfvo type="percent">
                <xm:f>33</xm:f>
              </x14:cfvo>
              <x14:cfvo type="percent">
                <xm:f>67</xm:f>
              </x14:cfvo>
            </x14:iconSet>
          </x14:cfRule>
          <xm:sqref>Z82</xm:sqref>
        </x14:conditionalFormatting>
        <x14:conditionalFormatting xmlns:xm="http://schemas.microsoft.com/office/excel/2006/main">
          <x14:cfRule type="iconSet" priority="26227" id="{8111D7B6-DD7C-43A3-8A19-F9BCCB517E2C}">
            <x14:iconSet iconSet="3Stars">
              <x14:cfvo type="percent">
                <xm:f>0</xm:f>
              </x14:cfvo>
              <x14:cfvo type="percent">
                <xm:f>33</xm:f>
              </x14:cfvo>
              <x14:cfvo type="percent">
                <xm:f>67</xm:f>
              </x14:cfvo>
            </x14:iconSet>
          </x14:cfRule>
          <xm:sqref>Z83 Z56 Z47 Z33 Z23</xm:sqref>
        </x14:conditionalFormatting>
        <x14:conditionalFormatting xmlns:xm="http://schemas.microsoft.com/office/excel/2006/main">
          <x14:cfRule type="iconSet" priority="20545" id="{1CCBB3A1-F7CB-4629-B027-7717B6E3CD06}">
            <x14:iconSet iconSet="3Stars">
              <x14:cfvo type="percent">
                <xm:f>0</xm:f>
              </x14:cfvo>
              <x14:cfvo type="percent">
                <xm:f>33</xm:f>
              </x14:cfvo>
              <x14:cfvo type="percent">
                <xm:f>67</xm:f>
              </x14:cfvo>
            </x14:iconSet>
          </x14:cfRule>
          <xm:sqref>Z84</xm:sqref>
        </x14:conditionalFormatting>
        <x14:conditionalFormatting xmlns:xm="http://schemas.microsoft.com/office/excel/2006/main">
          <x14:cfRule type="iconSet" priority="15566" id="{7B6BB638-5A1B-47B5-B40A-6173D92C5C28}">
            <x14:iconSet iconSet="3Stars">
              <x14:cfvo type="percent">
                <xm:f>0</xm:f>
              </x14:cfvo>
              <x14:cfvo type="percent">
                <xm:f>33</xm:f>
              </x14:cfvo>
              <x14:cfvo type="percent">
                <xm:f>67</xm:f>
              </x14:cfvo>
            </x14:iconSet>
          </x14:cfRule>
          <xm:sqref>Z85</xm:sqref>
        </x14:conditionalFormatting>
        <x14:conditionalFormatting xmlns:xm="http://schemas.microsoft.com/office/excel/2006/main">
          <x14:cfRule type="iconSet" priority="20460" id="{FCDDF917-31AA-4602-9584-5ED875C5FACF}">
            <x14:iconSet iconSet="3Stars">
              <x14:cfvo type="percent">
                <xm:f>0</xm:f>
              </x14:cfvo>
              <x14:cfvo type="percent">
                <xm:f>33</xm:f>
              </x14:cfvo>
              <x14:cfvo type="percent">
                <xm:f>67</xm:f>
              </x14:cfvo>
            </x14:iconSet>
          </x14:cfRule>
          <xm:sqref>Z86</xm:sqref>
        </x14:conditionalFormatting>
        <x14:conditionalFormatting xmlns:xm="http://schemas.microsoft.com/office/excel/2006/main">
          <x14:cfRule type="iconSet" priority="20523" id="{5C2E6923-F79D-422D-91C3-4A1686BB25DE}">
            <x14:iconSet iconSet="3Stars">
              <x14:cfvo type="percent">
                <xm:f>0</xm:f>
              </x14:cfvo>
              <x14:cfvo type="percent">
                <xm:f>33</xm:f>
              </x14:cfvo>
              <x14:cfvo type="percent">
                <xm:f>67</xm:f>
              </x14:cfvo>
            </x14:iconSet>
          </x14:cfRule>
          <xm:sqref>Z87</xm:sqref>
        </x14:conditionalFormatting>
        <x14:conditionalFormatting xmlns:xm="http://schemas.microsoft.com/office/excel/2006/main">
          <x14:cfRule type="iconSet" priority="20589" id="{CAECD503-174C-48F7-80E7-C3E2BB06CCF0}">
            <x14:iconSet iconSet="3Stars">
              <x14:cfvo type="percent">
                <xm:f>0</xm:f>
              </x14:cfvo>
              <x14:cfvo type="percent">
                <xm:f>33</xm:f>
              </x14:cfvo>
              <x14:cfvo type="percent">
                <xm:f>67</xm:f>
              </x14:cfvo>
            </x14:iconSet>
          </x14:cfRule>
          <xm:sqref>Z88</xm:sqref>
        </x14:conditionalFormatting>
        <x14:conditionalFormatting xmlns:xm="http://schemas.microsoft.com/office/excel/2006/main">
          <x14:cfRule type="iconSet" priority="24419" id="{4D7E40ED-A4F0-47CA-BE41-5ED76ECFC2B5}">
            <x14:iconSet iconSet="3Stars">
              <x14:cfvo type="percent">
                <xm:f>0</xm:f>
              </x14:cfvo>
              <x14:cfvo type="percent">
                <xm:f>33</xm:f>
              </x14:cfvo>
              <x14:cfvo type="percent">
                <xm:f>67</xm:f>
              </x14:cfvo>
            </x14:iconSet>
          </x14:cfRule>
          <xm:sqref>AH5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0D0D-C868-4305-B1C4-70121D77B283}">
  <dimension ref="A2:L10"/>
  <sheetViews>
    <sheetView showGridLines="0" topLeftCell="A2" workbookViewId="0">
      <selection activeCell="D10" sqref="D10"/>
    </sheetView>
  </sheetViews>
  <sheetFormatPr baseColWidth="10" defaultColWidth="0" defaultRowHeight="15" zeroHeight="1" x14ac:dyDescent="0.25"/>
  <cols>
    <col min="1" max="1" width="1.7109375" customWidth="1"/>
    <col min="2" max="3" width="14.28515625" customWidth="1"/>
    <col min="4" max="9" width="18.85546875" customWidth="1"/>
    <col min="10" max="10" width="12.28515625" customWidth="1"/>
    <col min="11" max="11" width="23.28515625" customWidth="1"/>
    <col min="12" max="12" width="1.7109375" customWidth="1"/>
    <col min="13" max="16384" width="11.42578125" hidden="1"/>
  </cols>
  <sheetData>
    <row r="2" spans="2:11" ht="42" customHeight="1" x14ac:dyDescent="0.25">
      <c r="B2" s="117"/>
      <c r="C2" s="117"/>
      <c r="D2" s="94" t="str">
        <f>+'Ident y Valor Pelig'!H2</f>
        <v>MATRIZ DE IDENTIFICACIÓN DE PELIGROS, EVALUACIÓN, VALORACIÓN DE RIESGOS Y DETERMINACIÓN DE CONTROLES</v>
      </c>
      <c r="E2" s="94"/>
      <c r="F2" s="94"/>
      <c r="G2" s="94"/>
      <c r="H2" s="94"/>
      <c r="I2" s="94"/>
      <c r="J2" s="123" t="str">
        <f>+'Ident y Valor Pelig'!AH2</f>
        <v>CÓDIGO: GOP-CAV-FR-07</v>
      </c>
      <c r="K2" s="123"/>
    </row>
    <row r="3" spans="2:11" ht="42" customHeight="1" x14ac:dyDescent="0.25">
      <c r="B3" s="117"/>
      <c r="C3" s="117"/>
      <c r="D3" s="123" t="str">
        <f>+'Ident y Valor Pelig'!H3</f>
        <v>GESTIÓN DE CAPACITACIÓN</v>
      </c>
      <c r="E3" s="123"/>
      <c r="F3" s="123"/>
      <c r="G3" s="123"/>
      <c r="H3" s="123" t="str">
        <f>+'Ident y Valor Pelig'!Y3</f>
        <v>VERSIÓN: 01</v>
      </c>
      <c r="I3" s="123"/>
      <c r="J3" s="123" t="str">
        <f>+'Ident y Valor Pelig'!AH3</f>
        <v>FECHA: 05-03-2025</v>
      </c>
      <c r="K3" s="123"/>
    </row>
    <row r="4" spans="2:11" ht="9.9499999999999993" customHeight="1" x14ac:dyDescent="0.25"/>
    <row r="5" spans="2:11" x14ac:dyDescent="0.25">
      <c r="B5" s="124" t="s">
        <v>112</v>
      </c>
      <c r="C5" s="124"/>
      <c r="D5" s="124"/>
      <c r="E5" s="124"/>
      <c r="F5" s="124"/>
      <c r="G5" s="124"/>
      <c r="H5" s="124"/>
      <c r="I5" s="124"/>
      <c r="J5" s="124"/>
      <c r="K5" s="124"/>
    </row>
    <row r="6" spans="2:11" x14ac:dyDescent="0.25">
      <c r="B6" s="124"/>
      <c r="C6" s="124"/>
      <c r="D6" s="124"/>
      <c r="E6" s="124"/>
      <c r="F6" s="124"/>
      <c r="G6" s="124"/>
      <c r="H6" s="124"/>
      <c r="I6" s="124"/>
      <c r="J6" s="124"/>
      <c r="K6" s="124"/>
    </row>
    <row r="7" spans="2:11" ht="15.75" x14ac:dyDescent="0.25">
      <c r="B7" s="122" t="s">
        <v>113</v>
      </c>
      <c r="C7" s="122"/>
      <c r="D7" s="122" t="s">
        <v>114</v>
      </c>
      <c r="E7" s="122"/>
      <c r="F7" s="122" t="s">
        <v>115</v>
      </c>
      <c r="G7" s="122"/>
      <c r="H7" s="122"/>
      <c r="I7" s="122"/>
      <c r="J7" s="122" t="s">
        <v>116</v>
      </c>
      <c r="K7" s="122"/>
    </row>
    <row r="8" spans="2:11" ht="15.75" x14ac:dyDescent="0.25">
      <c r="B8" s="122"/>
      <c r="C8" s="122"/>
      <c r="D8" s="42" t="s">
        <v>117</v>
      </c>
      <c r="E8" s="42" t="s">
        <v>118</v>
      </c>
      <c r="F8" s="122"/>
      <c r="G8" s="122"/>
      <c r="H8" s="122"/>
      <c r="I8" s="122"/>
      <c r="J8" s="122"/>
      <c r="K8" s="122"/>
    </row>
    <row r="9" spans="2:11" x14ac:dyDescent="0.25">
      <c r="B9" s="125">
        <v>1</v>
      </c>
      <c r="C9" s="125"/>
      <c r="D9" s="43">
        <v>6</v>
      </c>
      <c r="E9" s="43">
        <v>2022</v>
      </c>
      <c r="F9" s="125" t="s">
        <v>119</v>
      </c>
      <c r="G9" s="125"/>
      <c r="H9" s="125"/>
      <c r="I9" s="125"/>
      <c r="J9" s="125" t="s">
        <v>120</v>
      </c>
      <c r="K9" s="125"/>
    </row>
    <row r="10" spans="2:11" x14ac:dyDescent="0.25">
      <c r="B10" s="125"/>
      <c r="C10" s="125"/>
      <c r="D10" s="43"/>
      <c r="E10" s="43"/>
      <c r="F10" s="126"/>
      <c r="G10" s="127"/>
      <c r="H10" s="127"/>
      <c r="I10" s="128"/>
      <c r="J10" s="125"/>
      <c r="K10" s="125"/>
    </row>
  </sheetData>
  <mergeCells count="17">
    <mergeCell ref="B10:C10"/>
    <mergeCell ref="F10:I10"/>
    <mergeCell ref="J10:K10"/>
    <mergeCell ref="B9:C9"/>
    <mergeCell ref="F9:I9"/>
    <mergeCell ref="J9:K9"/>
    <mergeCell ref="B7:C8"/>
    <mergeCell ref="D7:E7"/>
    <mergeCell ref="F7:I8"/>
    <mergeCell ref="J7:K8"/>
    <mergeCell ref="J2:K2"/>
    <mergeCell ref="D3:G3"/>
    <mergeCell ref="B2:C3"/>
    <mergeCell ref="D2:I2"/>
    <mergeCell ref="H3:I3"/>
    <mergeCell ref="J3:K3"/>
    <mergeCell ref="B5: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B6DD-BBCD-4BE3-9AEB-BE3128AE3A27}">
  <dimension ref="B1:G10"/>
  <sheetViews>
    <sheetView workbookViewId="0">
      <selection activeCell="D5" sqref="D5"/>
    </sheetView>
  </sheetViews>
  <sheetFormatPr baseColWidth="10" defaultColWidth="11.42578125" defaultRowHeight="15" x14ac:dyDescent="0.25"/>
  <cols>
    <col min="4" max="4" width="32.85546875" customWidth="1"/>
    <col min="5" max="5" width="41.42578125" customWidth="1"/>
    <col min="7" max="7" width="41.7109375" style="48" customWidth="1"/>
  </cols>
  <sheetData>
    <row r="1" spans="2:7" ht="15.75" thickBot="1" x14ac:dyDescent="0.3"/>
    <row r="2" spans="2:7" ht="15.75" thickBot="1" x14ac:dyDescent="0.3">
      <c r="B2" s="136" t="s">
        <v>121</v>
      </c>
      <c r="C2" s="137"/>
      <c r="D2" s="137"/>
      <c r="E2" s="137"/>
      <c r="F2" s="54"/>
      <c r="G2" s="55" t="s">
        <v>122</v>
      </c>
    </row>
    <row r="3" spans="2:7" ht="147" customHeight="1" x14ac:dyDescent="0.25">
      <c r="B3" s="138" t="s">
        <v>123</v>
      </c>
      <c r="C3" s="139"/>
      <c r="D3" s="52" t="s">
        <v>124</v>
      </c>
      <c r="E3" s="52" t="s">
        <v>125</v>
      </c>
      <c r="F3" s="133" t="s">
        <v>126</v>
      </c>
      <c r="G3" s="53" t="s">
        <v>127</v>
      </c>
    </row>
    <row r="4" spans="2:7" ht="156.75" customHeight="1" x14ac:dyDescent="0.25">
      <c r="B4" s="129" t="s">
        <v>128</v>
      </c>
      <c r="C4" s="130"/>
      <c r="D4" s="49" t="s">
        <v>129</v>
      </c>
      <c r="E4" s="49" t="s">
        <v>130</v>
      </c>
      <c r="F4" s="134"/>
      <c r="G4" s="50" t="s">
        <v>131</v>
      </c>
    </row>
    <row r="5" spans="2:7" ht="360" customHeight="1" x14ac:dyDescent="0.25">
      <c r="B5" s="129" t="s">
        <v>132</v>
      </c>
      <c r="C5" s="130"/>
      <c r="D5" s="56" t="s">
        <v>133</v>
      </c>
      <c r="E5" s="49" t="s">
        <v>134</v>
      </c>
      <c r="F5" s="134"/>
      <c r="G5" s="50" t="s">
        <v>135</v>
      </c>
    </row>
    <row r="6" spans="2:7" ht="240" customHeight="1" x14ac:dyDescent="0.25">
      <c r="B6" s="129" t="s">
        <v>136</v>
      </c>
      <c r="C6" s="130"/>
      <c r="D6" s="49" t="s">
        <v>137</v>
      </c>
      <c r="E6" s="49" t="s">
        <v>138</v>
      </c>
      <c r="F6" s="134"/>
      <c r="G6" s="50" t="s">
        <v>139</v>
      </c>
    </row>
    <row r="7" spans="2:7" ht="75" customHeight="1" x14ac:dyDescent="0.25">
      <c r="B7" s="129" t="s">
        <v>140</v>
      </c>
      <c r="C7" s="130"/>
      <c r="D7" s="49" t="s">
        <v>141</v>
      </c>
      <c r="E7" s="49" t="s">
        <v>142</v>
      </c>
      <c r="F7" s="134"/>
      <c r="G7" s="57" t="s">
        <v>143</v>
      </c>
    </row>
    <row r="8" spans="2:7" ht="153.75" customHeight="1" x14ac:dyDescent="0.25">
      <c r="B8" s="129" t="s">
        <v>144</v>
      </c>
      <c r="C8" s="130"/>
      <c r="D8" s="56" t="s">
        <v>145</v>
      </c>
      <c r="E8" s="49" t="s">
        <v>146</v>
      </c>
      <c r="F8" s="134"/>
      <c r="G8" s="50" t="s">
        <v>147</v>
      </c>
    </row>
    <row r="9" spans="2:7" ht="101.25" customHeight="1" thickBot="1" x14ac:dyDescent="0.3">
      <c r="B9" s="131" t="s">
        <v>148</v>
      </c>
      <c r="C9" s="132"/>
      <c r="D9" s="51" t="s">
        <v>149</v>
      </c>
      <c r="E9" s="51" t="s">
        <v>150</v>
      </c>
      <c r="F9" s="135"/>
      <c r="G9" s="58" t="s">
        <v>151</v>
      </c>
    </row>
    <row r="10" spans="2:7" ht="15.75" thickTop="1" x14ac:dyDescent="0.25"/>
  </sheetData>
  <mergeCells count="9">
    <mergeCell ref="B8:C8"/>
    <mergeCell ref="B9:C9"/>
    <mergeCell ref="F3:F9"/>
    <mergeCell ref="B2:E2"/>
    <mergeCell ref="B3:C3"/>
    <mergeCell ref="B4:C4"/>
    <mergeCell ref="B5:C5"/>
    <mergeCell ref="B6:C6"/>
    <mergeCell ref="B7:C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F1282-71C3-4816-A779-8879EDBE198E}">
  <dimension ref="A1:L46"/>
  <sheetViews>
    <sheetView showGridLines="0" workbookViewId="0">
      <selection activeCell="B46" sqref="B46"/>
    </sheetView>
  </sheetViews>
  <sheetFormatPr baseColWidth="10" defaultColWidth="11.42578125" defaultRowHeight="15" x14ac:dyDescent="0.25"/>
  <cols>
    <col min="1" max="3" width="50.7109375" style="66" customWidth="1"/>
    <col min="4" max="4" width="11.42578125" style="66" customWidth="1"/>
    <col min="5" max="12" width="50.7109375" style="66" customWidth="1"/>
    <col min="13" max="16384" width="11.42578125" style="66"/>
  </cols>
  <sheetData>
    <row r="1" spans="1:12" ht="31.5" customHeight="1" x14ac:dyDescent="0.25">
      <c r="A1" s="74" t="s">
        <v>152</v>
      </c>
      <c r="B1" s="74" t="s">
        <v>71</v>
      </c>
      <c r="C1" s="74" t="s">
        <v>153</v>
      </c>
      <c r="E1" s="140" t="s">
        <v>7</v>
      </c>
      <c r="F1" s="140"/>
      <c r="G1" s="140"/>
      <c r="H1" s="140"/>
      <c r="I1" s="140"/>
      <c r="J1" s="140"/>
      <c r="K1" s="140"/>
      <c r="L1" s="140"/>
    </row>
    <row r="2" spans="1:12" ht="157.5" customHeight="1" x14ac:dyDescent="0.25">
      <c r="A2" s="75" t="s">
        <v>7</v>
      </c>
      <c r="B2" s="67" t="s">
        <v>14</v>
      </c>
      <c r="C2" s="68" t="s">
        <v>154</v>
      </c>
      <c r="E2" s="67" t="s">
        <v>14</v>
      </c>
      <c r="F2" s="67" t="s">
        <v>21</v>
      </c>
      <c r="G2" s="67" t="s">
        <v>27</v>
      </c>
      <c r="H2" s="67" t="s">
        <v>155</v>
      </c>
      <c r="I2" s="67" t="s">
        <v>41</v>
      </c>
      <c r="J2" s="67" t="s">
        <v>47</v>
      </c>
      <c r="K2" s="67" t="s">
        <v>53</v>
      </c>
      <c r="L2" s="67" t="s">
        <v>56</v>
      </c>
    </row>
    <row r="3" spans="1:12" s="69" customFormat="1" ht="267.75" x14ac:dyDescent="0.25">
      <c r="A3" s="75" t="s">
        <v>7</v>
      </c>
      <c r="B3" s="67" t="s">
        <v>21</v>
      </c>
      <c r="C3" s="68" t="s">
        <v>156</v>
      </c>
      <c r="E3" s="68" t="s">
        <v>154</v>
      </c>
      <c r="F3" s="68" t="s">
        <v>156</v>
      </c>
      <c r="G3" s="68" t="s">
        <v>157</v>
      </c>
      <c r="H3" s="68" t="s">
        <v>158</v>
      </c>
      <c r="I3" s="68" t="s">
        <v>159</v>
      </c>
      <c r="J3" s="68" t="s">
        <v>160</v>
      </c>
      <c r="K3" s="68" t="s">
        <v>161</v>
      </c>
      <c r="L3" s="68" t="s">
        <v>162</v>
      </c>
    </row>
    <row r="4" spans="1:12" ht="216.75" x14ac:dyDescent="0.25">
      <c r="A4" s="75" t="s">
        <v>7</v>
      </c>
      <c r="B4" s="67" t="s">
        <v>27</v>
      </c>
      <c r="C4" s="68" t="s">
        <v>157</v>
      </c>
    </row>
    <row r="5" spans="1:12" ht="178.5" x14ac:dyDescent="0.25">
      <c r="A5" s="75" t="s">
        <v>7</v>
      </c>
      <c r="B5" s="67" t="s">
        <v>155</v>
      </c>
      <c r="C5" s="68" t="s">
        <v>158</v>
      </c>
      <c r="E5" s="141" t="s">
        <v>8</v>
      </c>
      <c r="F5" s="142"/>
      <c r="G5" s="142"/>
      <c r="H5" s="142"/>
      <c r="I5" s="142"/>
      <c r="J5" s="142"/>
      <c r="K5" s="143"/>
    </row>
    <row r="6" spans="1:12" ht="204" x14ac:dyDescent="0.25">
      <c r="A6" s="75" t="s">
        <v>7</v>
      </c>
      <c r="B6" s="67" t="s">
        <v>41</v>
      </c>
      <c r="C6" s="68" t="s">
        <v>159</v>
      </c>
      <c r="E6" s="67" t="s">
        <v>15</v>
      </c>
      <c r="F6" s="67" t="s">
        <v>22</v>
      </c>
      <c r="G6" s="67" t="s">
        <v>28</v>
      </c>
      <c r="H6" s="67" t="s">
        <v>35</v>
      </c>
      <c r="I6" s="67" t="s">
        <v>163</v>
      </c>
      <c r="J6" s="67" t="s">
        <v>164</v>
      </c>
      <c r="K6" s="67" t="s">
        <v>165</v>
      </c>
    </row>
    <row r="7" spans="1:12" s="69" customFormat="1" ht="376.5" customHeight="1" x14ac:dyDescent="0.25">
      <c r="A7" s="75" t="s">
        <v>7</v>
      </c>
      <c r="B7" s="67" t="s">
        <v>47</v>
      </c>
      <c r="C7" s="68" t="s">
        <v>160</v>
      </c>
      <c r="E7" s="68" t="s">
        <v>166</v>
      </c>
      <c r="F7" s="68" t="s">
        <v>167</v>
      </c>
      <c r="G7" s="68" t="s">
        <v>168</v>
      </c>
      <c r="H7" s="68" t="s">
        <v>169</v>
      </c>
      <c r="I7" s="68" t="s">
        <v>170</v>
      </c>
      <c r="J7" s="68" t="s">
        <v>171</v>
      </c>
      <c r="K7" s="68" t="s">
        <v>172</v>
      </c>
    </row>
    <row r="8" spans="1:12" ht="178.5" x14ac:dyDescent="0.25">
      <c r="A8" s="75" t="s">
        <v>7</v>
      </c>
      <c r="B8" s="67" t="s">
        <v>53</v>
      </c>
      <c r="C8" s="68" t="s">
        <v>161</v>
      </c>
      <c r="E8" s="70"/>
      <c r="F8" s="70"/>
      <c r="G8" s="70"/>
      <c r="H8" s="70"/>
      <c r="I8" s="70"/>
      <c r="J8" s="70"/>
    </row>
    <row r="9" spans="1:12" ht="267.75" x14ac:dyDescent="0.25">
      <c r="A9" s="75" t="s">
        <v>7</v>
      </c>
      <c r="B9" s="67" t="s">
        <v>56</v>
      </c>
      <c r="C9" s="68" t="s">
        <v>162</v>
      </c>
      <c r="E9" s="140" t="s">
        <v>9</v>
      </c>
      <c r="F9" s="140"/>
      <c r="G9" s="140"/>
      <c r="H9" s="140"/>
      <c r="I9" s="140"/>
      <c r="J9" s="140"/>
    </row>
    <row r="10" spans="1:12" ht="229.5" x14ac:dyDescent="0.25">
      <c r="A10" s="75" t="s">
        <v>8</v>
      </c>
      <c r="B10" s="67" t="s">
        <v>15</v>
      </c>
      <c r="C10" s="68" t="s">
        <v>166</v>
      </c>
      <c r="E10" s="67" t="s">
        <v>16</v>
      </c>
      <c r="F10" s="67" t="s">
        <v>23</v>
      </c>
      <c r="G10" s="67" t="s">
        <v>29</v>
      </c>
      <c r="H10" s="67" t="s">
        <v>36</v>
      </c>
      <c r="I10" s="67" t="s">
        <v>43</v>
      </c>
      <c r="J10" s="67" t="s">
        <v>49</v>
      </c>
    </row>
    <row r="11" spans="1:12" s="69" customFormat="1" ht="356.25" customHeight="1" x14ac:dyDescent="0.25">
      <c r="A11" s="75" t="s">
        <v>8</v>
      </c>
      <c r="B11" s="67" t="s">
        <v>22</v>
      </c>
      <c r="C11" s="68" t="s">
        <v>167</v>
      </c>
      <c r="E11" s="68" t="s">
        <v>173</v>
      </c>
      <c r="F11" s="68" t="s">
        <v>174</v>
      </c>
      <c r="G11" s="68" t="s">
        <v>175</v>
      </c>
      <c r="H11" s="68" t="s">
        <v>176</v>
      </c>
      <c r="I11" s="68" t="s">
        <v>177</v>
      </c>
      <c r="J11" s="68" t="s">
        <v>178</v>
      </c>
    </row>
    <row r="12" spans="1:12" ht="306" x14ac:dyDescent="0.25">
      <c r="A12" s="75" t="s">
        <v>8</v>
      </c>
      <c r="B12" s="67" t="s">
        <v>28</v>
      </c>
      <c r="C12" s="68" t="s">
        <v>168</v>
      </c>
    </row>
    <row r="13" spans="1:12" ht="293.25" x14ac:dyDescent="0.25">
      <c r="A13" s="75" t="s">
        <v>8</v>
      </c>
      <c r="B13" s="67" t="s">
        <v>35</v>
      </c>
      <c r="C13" s="68" t="s">
        <v>169</v>
      </c>
      <c r="E13" s="140" t="s">
        <v>10</v>
      </c>
      <c r="F13" s="140"/>
      <c r="G13" s="140"/>
      <c r="H13" s="140"/>
      <c r="I13" s="140"/>
      <c r="J13" s="140"/>
    </row>
    <row r="14" spans="1:12" ht="382.5" x14ac:dyDescent="0.25">
      <c r="A14" s="75" t="s">
        <v>8</v>
      </c>
      <c r="B14" s="67" t="s">
        <v>163</v>
      </c>
      <c r="C14" s="68" t="s">
        <v>170</v>
      </c>
      <c r="E14" s="71" t="s">
        <v>17</v>
      </c>
      <c r="F14" s="71" t="s">
        <v>179</v>
      </c>
      <c r="G14" s="71" t="s">
        <v>30</v>
      </c>
      <c r="H14" s="71" t="s">
        <v>180</v>
      </c>
      <c r="I14" s="71" t="s">
        <v>44</v>
      </c>
      <c r="J14" s="71" t="s">
        <v>50</v>
      </c>
    </row>
    <row r="15" spans="1:12" s="69" customFormat="1" ht="369" customHeight="1" x14ac:dyDescent="0.25">
      <c r="A15" s="75" t="s">
        <v>8</v>
      </c>
      <c r="B15" s="67" t="s">
        <v>164</v>
      </c>
      <c r="C15" s="68" t="s">
        <v>171</v>
      </c>
      <c r="E15" s="68" t="s">
        <v>181</v>
      </c>
      <c r="F15" s="68" t="s">
        <v>182</v>
      </c>
      <c r="G15" s="68" t="s">
        <v>183</v>
      </c>
      <c r="H15" s="68" t="s">
        <v>184</v>
      </c>
      <c r="I15" s="68" t="s">
        <v>185</v>
      </c>
      <c r="J15" s="68" t="s">
        <v>186</v>
      </c>
    </row>
    <row r="16" spans="1:12" ht="357" x14ac:dyDescent="0.25">
      <c r="A16" s="75" t="s">
        <v>8</v>
      </c>
      <c r="B16" s="67" t="s">
        <v>165</v>
      </c>
      <c r="C16" s="68" t="s">
        <v>172</v>
      </c>
    </row>
    <row r="17" spans="1:12" ht="331.5" x14ac:dyDescent="0.25">
      <c r="A17" s="75" t="s">
        <v>9</v>
      </c>
      <c r="B17" s="67" t="s">
        <v>16</v>
      </c>
      <c r="C17" s="68" t="s">
        <v>173</v>
      </c>
      <c r="E17" s="140" t="s">
        <v>11</v>
      </c>
      <c r="F17" s="140"/>
      <c r="G17" s="140"/>
      <c r="H17" s="140"/>
    </row>
    <row r="18" spans="1:12" ht="293.25" x14ac:dyDescent="0.25">
      <c r="A18" s="75" t="s">
        <v>9</v>
      </c>
      <c r="B18" s="67" t="s">
        <v>23</v>
      </c>
      <c r="C18" s="68" t="s">
        <v>174</v>
      </c>
      <c r="E18" s="67" t="s">
        <v>187</v>
      </c>
      <c r="F18" s="67" t="s">
        <v>24</v>
      </c>
      <c r="G18" s="67" t="s">
        <v>31</v>
      </c>
      <c r="H18" s="67" t="s">
        <v>188</v>
      </c>
    </row>
    <row r="19" spans="1:12" s="69" customFormat="1" ht="342" customHeight="1" x14ac:dyDescent="0.25">
      <c r="A19" s="75" t="s">
        <v>9</v>
      </c>
      <c r="B19" s="67" t="s">
        <v>29</v>
      </c>
      <c r="C19" s="68" t="s">
        <v>175</v>
      </c>
      <c r="E19" s="68" t="s">
        <v>189</v>
      </c>
      <c r="F19" s="68" t="s">
        <v>190</v>
      </c>
      <c r="G19" s="68" t="s">
        <v>191</v>
      </c>
      <c r="H19" s="68" t="s">
        <v>192</v>
      </c>
    </row>
    <row r="20" spans="1:12" ht="280.5" x14ac:dyDescent="0.25">
      <c r="A20" s="75" t="s">
        <v>9</v>
      </c>
      <c r="B20" s="67" t="s">
        <v>36</v>
      </c>
      <c r="C20" s="68" t="s">
        <v>176</v>
      </c>
    </row>
    <row r="21" spans="1:12" ht="306" x14ac:dyDescent="0.25">
      <c r="A21" s="75" t="s">
        <v>9</v>
      </c>
      <c r="B21" s="67" t="s">
        <v>43</v>
      </c>
      <c r="C21" s="68" t="s">
        <v>177</v>
      </c>
      <c r="E21" s="140" t="s">
        <v>12</v>
      </c>
      <c r="F21" s="140"/>
      <c r="G21" s="140"/>
      <c r="H21" s="140"/>
      <c r="I21" s="140"/>
      <c r="J21" s="140"/>
      <c r="K21" s="140"/>
      <c r="L21" s="140"/>
    </row>
    <row r="22" spans="1:12" ht="344.25" x14ac:dyDescent="0.25">
      <c r="A22" s="75" t="s">
        <v>9</v>
      </c>
      <c r="B22" s="67" t="s">
        <v>49</v>
      </c>
      <c r="C22" s="68" t="s">
        <v>178</v>
      </c>
      <c r="E22" s="72" t="s">
        <v>193</v>
      </c>
      <c r="F22" s="72" t="s">
        <v>194</v>
      </c>
      <c r="G22" s="72" t="s">
        <v>195</v>
      </c>
      <c r="H22" s="67" t="s">
        <v>196</v>
      </c>
      <c r="I22" s="67" t="s">
        <v>45</v>
      </c>
      <c r="J22" s="67" t="s">
        <v>51</v>
      </c>
      <c r="K22" s="67" t="s">
        <v>55</v>
      </c>
      <c r="L22" s="67" t="s">
        <v>57</v>
      </c>
    </row>
    <row r="23" spans="1:12" ht="409.5" customHeight="1" x14ac:dyDescent="0.25">
      <c r="A23" s="75" t="s">
        <v>10</v>
      </c>
      <c r="B23" s="71" t="s">
        <v>17</v>
      </c>
      <c r="C23" s="68" t="s">
        <v>181</v>
      </c>
      <c r="E23" s="73" t="s">
        <v>197</v>
      </c>
      <c r="F23" s="73" t="s">
        <v>198</v>
      </c>
      <c r="G23" s="73" t="s">
        <v>199</v>
      </c>
      <c r="H23" s="73" t="s">
        <v>200</v>
      </c>
      <c r="I23" s="73" t="s">
        <v>201</v>
      </c>
      <c r="J23" s="73" t="s">
        <v>202</v>
      </c>
      <c r="K23" s="73" t="s">
        <v>203</v>
      </c>
      <c r="L23" s="68" t="s">
        <v>204</v>
      </c>
    </row>
    <row r="24" spans="1:12" ht="357" x14ac:dyDescent="0.25">
      <c r="A24" s="75" t="s">
        <v>10</v>
      </c>
      <c r="B24" s="71" t="s">
        <v>179</v>
      </c>
      <c r="C24" s="68" t="s">
        <v>182</v>
      </c>
    </row>
    <row r="25" spans="1:12" ht="344.25" x14ac:dyDescent="0.25">
      <c r="A25" s="75" t="s">
        <v>10</v>
      </c>
      <c r="B25" s="71" t="s">
        <v>30</v>
      </c>
      <c r="C25" s="68" t="s">
        <v>183</v>
      </c>
      <c r="E25" s="141" t="s">
        <v>13</v>
      </c>
      <c r="F25" s="142"/>
      <c r="G25" s="142"/>
      <c r="H25" s="142"/>
      <c r="I25" s="142"/>
      <c r="J25" s="143"/>
    </row>
    <row r="26" spans="1:12" ht="344.25" x14ac:dyDescent="0.25">
      <c r="A26" s="75" t="s">
        <v>10</v>
      </c>
      <c r="B26" s="71" t="s">
        <v>180</v>
      </c>
      <c r="C26" s="68" t="s">
        <v>184</v>
      </c>
      <c r="E26" s="72" t="s">
        <v>20</v>
      </c>
      <c r="F26" s="72" t="s">
        <v>26</v>
      </c>
      <c r="G26" s="72" t="s">
        <v>33</v>
      </c>
      <c r="H26" s="67" t="s">
        <v>40</v>
      </c>
      <c r="I26" s="67" t="s">
        <v>46</v>
      </c>
      <c r="J26" s="67" t="s">
        <v>52</v>
      </c>
    </row>
    <row r="27" spans="1:12" ht="311.25" customHeight="1" x14ac:dyDescent="0.25">
      <c r="A27" s="75" t="s">
        <v>10</v>
      </c>
      <c r="B27" s="71" t="s">
        <v>44</v>
      </c>
      <c r="C27" s="68" t="s">
        <v>185</v>
      </c>
      <c r="E27" s="73" t="s">
        <v>205</v>
      </c>
      <c r="F27" s="73" t="s">
        <v>206</v>
      </c>
      <c r="G27" s="73" t="s">
        <v>207</v>
      </c>
      <c r="H27" s="73" t="s">
        <v>208</v>
      </c>
      <c r="I27" s="73" t="s">
        <v>209</v>
      </c>
      <c r="J27" s="73" t="s">
        <v>210</v>
      </c>
    </row>
    <row r="28" spans="1:12" ht="344.25" x14ac:dyDescent="0.25">
      <c r="A28" s="75" t="s">
        <v>10</v>
      </c>
      <c r="B28" s="71" t="s">
        <v>50</v>
      </c>
      <c r="C28" s="68" t="s">
        <v>186</v>
      </c>
    </row>
    <row r="29" spans="1:12" ht="331.5" x14ac:dyDescent="0.25">
      <c r="A29" s="75" t="s">
        <v>11</v>
      </c>
      <c r="B29" s="67" t="s">
        <v>187</v>
      </c>
      <c r="C29" s="68" t="s">
        <v>189</v>
      </c>
    </row>
    <row r="30" spans="1:12" ht="344.25" x14ac:dyDescent="0.25">
      <c r="A30" s="75" t="s">
        <v>11</v>
      </c>
      <c r="B30" s="67" t="s">
        <v>24</v>
      </c>
      <c r="C30" s="68" t="s">
        <v>190</v>
      </c>
    </row>
    <row r="31" spans="1:12" ht="344.25" x14ac:dyDescent="0.25">
      <c r="A31" s="75" t="s">
        <v>11</v>
      </c>
      <c r="B31" s="67" t="s">
        <v>31</v>
      </c>
      <c r="C31" s="68" t="s">
        <v>191</v>
      </c>
    </row>
    <row r="32" spans="1:12" ht="331.5" x14ac:dyDescent="0.25">
      <c r="A32" s="75" t="s">
        <v>11</v>
      </c>
      <c r="B32" s="67" t="s">
        <v>188</v>
      </c>
      <c r="C32" s="68" t="s">
        <v>192</v>
      </c>
    </row>
    <row r="33" spans="1:3" ht="348" x14ac:dyDescent="0.25">
      <c r="A33" s="75" t="s">
        <v>12</v>
      </c>
      <c r="B33" s="72" t="s">
        <v>193</v>
      </c>
      <c r="C33" s="73" t="s">
        <v>197</v>
      </c>
    </row>
    <row r="34" spans="1:3" ht="384" x14ac:dyDescent="0.25">
      <c r="A34" s="75" t="s">
        <v>12</v>
      </c>
      <c r="B34" s="72" t="s">
        <v>194</v>
      </c>
      <c r="C34" s="73" t="s">
        <v>198</v>
      </c>
    </row>
    <row r="35" spans="1:3" ht="360" x14ac:dyDescent="0.25">
      <c r="A35" s="75" t="s">
        <v>12</v>
      </c>
      <c r="B35" s="72" t="s">
        <v>195</v>
      </c>
      <c r="C35" s="73" t="s">
        <v>199</v>
      </c>
    </row>
    <row r="36" spans="1:3" ht="396" x14ac:dyDescent="0.25">
      <c r="A36" s="75" t="s">
        <v>12</v>
      </c>
      <c r="B36" s="67" t="s">
        <v>196</v>
      </c>
      <c r="C36" s="73" t="s">
        <v>200</v>
      </c>
    </row>
    <row r="37" spans="1:3" ht="324" x14ac:dyDescent="0.25">
      <c r="A37" s="75" t="s">
        <v>12</v>
      </c>
      <c r="B37" s="67" t="s">
        <v>45</v>
      </c>
      <c r="C37" s="73" t="s">
        <v>201</v>
      </c>
    </row>
    <row r="38" spans="1:3" ht="348" x14ac:dyDescent="0.25">
      <c r="A38" s="75" t="s">
        <v>12</v>
      </c>
      <c r="B38" s="67" t="s">
        <v>51</v>
      </c>
      <c r="C38" s="73" t="s">
        <v>202</v>
      </c>
    </row>
    <row r="39" spans="1:3" ht="312" x14ac:dyDescent="0.25">
      <c r="A39" s="75" t="s">
        <v>12</v>
      </c>
      <c r="B39" s="67" t="s">
        <v>55</v>
      </c>
      <c r="C39" s="73" t="s">
        <v>203</v>
      </c>
    </row>
    <row r="40" spans="1:3" ht="357" x14ac:dyDescent="0.25">
      <c r="A40" s="75" t="s">
        <v>12</v>
      </c>
      <c r="B40" s="67" t="s">
        <v>57</v>
      </c>
      <c r="C40" s="68" t="s">
        <v>204</v>
      </c>
    </row>
    <row r="41" spans="1:3" ht="252" x14ac:dyDescent="0.25">
      <c r="A41" s="75" t="s">
        <v>13</v>
      </c>
      <c r="B41" s="72" t="s">
        <v>20</v>
      </c>
      <c r="C41" s="73" t="s">
        <v>205</v>
      </c>
    </row>
    <row r="42" spans="1:3" ht="228" x14ac:dyDescent="0.25">
      <c r="A42" s="75" t="s">
        <v>13</v>
      </c>
      <c r="B42" s="72" t="s">
        <v>26</v>
      </c>
      <c r="C42" s="73" t="s">
        <v>206</v>
      </c>
    </row>
    <row r="43" spans="1:3" ht="228" x14ac:dyDescent="0.25">
      <c r="A43" s="75" t="s">
        <v>13</v>
      </c>
      <c r="B43" s="72" t="s">
        <v>33</v>
      </c>
      <c r="C43" s="73" t="s">
        <v>207</v>
      </c>
    </row>
    <row r="44" spans="1:3" ht="264" x14ac:dyDescent="0.25">
      <c r="A44" s="75" t="s">
        <v>13</v>
      </c>
      <c r="B44" s="67" t="s">
        <v>40</v>
      </c>
      <c r="C44" s="73" t="s">
        <v>208</v>
      </c>
    </row>
    <row r="45" spans="1:3" ht="264" x14ac:dyDescent="0.25">
      <c r="A45" s="75" t="s">
        <v>13</v>
      </c>
      <c r="B45" s="67" t="s">
        <v>46</v>
      </c>
      <c r="C45" s="73" t="s">
        <v>209</v>
      </c>
    </row>
    <row r="46" spans="1:3" ht="300" x14ac:dyDescent="0.25">
      <c r="A46" s="75" t="s">
        <v>13</v>
      </c>
      <c r="B46" s="67" t="s">
        <v>52</v>
      </c>
      <c r="C46" s="73" t="s">
        <v>210</v>
      </c>
    </row>
  </sheetData>
  <mergeCells count="7">
    <mergeCell ref="E21:L21"/>
    <mergeCell ref="E25:J25"/>
    <mergeCell ref="E1:L1"/>
    <mergeCell ref="E5:K5"/>
    <mergeCell ref="E9:J9"/>
    <mergeCell ref="E13:J13"/>
    <mergeCell ref="E17:H17"/>
  </mergeCells>
  <conditionalFormatting sqref="B2:B46">
    <cfRule type="cellIs" dxfId="7" priority="1" operator="equal">
      <formula>""</formula>
    </cfRule>
  </conditionalFormatting>
  <conditionalFormatting sqref="E18:H18">
    <cfRule type="cellIs" dxfId="6" priority="12" operator="equal">
      <formula>""</formula>
    </cfRule>
  </conditionalFormatting>
  <conditionalFormatting sqref="E10:J10">
    <cfRule type="cellIs" dxfId="5" priority="15" operator="equal">
      <formula>""</formula>
    </cfRule>
  </conditionalFormatting>
  <conditionalFormatting sqref="E14:J14">
    <cfRule type="cellIs" dxfId="4" priority="14" operator="equal">
      <formula>""</formula>
    </cfRule>
  </conditionalFormatting>
  <conditionalFormatting sqref="E26:J26">
    <cfRule type="cellIs" dxfId="3" priority="8" operator="equal">
      <formula>""</formula>
    </cfRule>
  </conditionalFormatting>
  <conditionalFormatting sqref="E6:K6">
    <cfRule type="cellIs" dxfId="2" priority="17" operator="equal">
      <formula>""</formula>
    </cfRule>
  </conditionalFormatting>
  <conditionalFormatting sqref="E2:L2">
    <cfRule type="cellIs" dxfId="1" priority="20" operator="equal">
      <formula>""</formula>
    </cfRule>
  </conditionalFormatting>
  <conditionalFormatting sqref="E22:L22">
    <cfRule type="cellIs" dxfId="0" priority="10" operator="equal">
      <formul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D82FDAA96DB34ABF1317C093F5F00C" ma:contentTypeVersion="24" ma:contentTypeDescription="Crear nuevo documento." ma:contentTypeScope="" ma:versionID="0cb139d2aac628d3584dde96b3ff0071">
  <xsd:schema xmlns:xsd="http://www.w3.org/2001/XMLSchema" xmlns:xs="http://www.w3.org/2001/XMLSchema" xmlns:p="http://schemas.microsoft.com/office/2006/metadata/properties" xmlns:ns1="http://schemas.microsoft.com/sharepoint/v3" xmlns:ns2="48fe396f-4985-48b3-ada7-d34e562d0ed8" xmlns:ns3="9be40808-8dc2-4453-b1be-ae6623873acf" targetNamespace="http://schemas.microsoft.com/office/2006/metadata/properties" ma:root="true" ma:fieldsID="729e8836062295e11f44296eb0e80f3a" ns1:_="" ns2:_="" ns3:_="">
    <xsd:import namespace="http://schemas.microsoft.com/sharepoint/v3"/>
    <xsd:import namespace="48fe396f-4985-48b3-ada7-d34e562d0ed8"/>
    <xsd:import namespace="9be40808-8dc2-4453-b1be-ae6623873acf"/>
    <xsd:element name="properties">
      <xsd:complexType>
        <xsd:sequence>
          <xsd:element name="documentManagement">
            <xsd:complexType>
              <xsd:all>
                <xsd:element ref="ns2:Estado"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Propiedades de la Directiva de cumplimiento unificado" ma:hidden="true" ma:internalName="_ip_UnifiedCompliancePolicyProperties">
      <xsd:simpleType>
        <xsd:restriction base="dms:Note"/>
      </xsd:simpleType>
    </xsd:element>
    <xsd:element name="_ip_UnifiedCompliancePolicyUIAction" ma:index="23"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fe396f-4985-48b3-ada7-d34e562d0ed8" elementFormDefault="qualified">
    <xsd:import namespace="http://schemas.microsoft.com/office/2006/documentManagement/types"/>
    <xsd:import namespace="http://schemas.microsoft.com/office/infopath/2007/PartnerControls"/>
    <xsd:element name="Estado" ma:index="2" nillable="true" ma:displayName="Estado" ma:internalName="Estado">
      <xsd:simpleType>
        <xsd:restriction base="dms:Text">
          <xsd:maxLength value="255"/>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Tags" ma:index="7" nillable="true" ma:displayName="Tags" ma:internalName="MediaServiceAutoTags" ma:readOnly="true">
      <xsd:simpleType>
        <xsd:restriction base="dms:Text"/>
      </xsd:simpleType>
    </xsd:element>
    <xsd:element name="MediaServiceOCR" ma:index="8" nillable="true" ma:displayName="Extracted Text" ma:internalName="MediaServiceOCR" ma:readOnly="true">
      <xsd:simpleType>
        <xsd:restriction base="dms:Note">
          <xsd:maxLength value="255"/>
        </xsd:restriction>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d48ecd5d-fb9d-40ef-8475-56a9c8c360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e40808-8dc2-4453-b1be-ae6623873acf"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4a14a5c4-cd10-4fa6-9d94-522ea8131f2a}" ma:internalName="TaxCatchAll" ma:showField="CatchAllData" ma:web="9be40808-8dc2-4453-b1be-ae6623873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tado xmlns="48fe396f-4985-48b3-ada7-d34e562d0ed8" xsi:nil="true"/>
    <_ip_UnifiedCompliancePolicyUIAction xmlns="http://schemas.microsoft.com/sharepoint/v3" xsi:nil="true"/>
    <_ip_UnifiedCompliancePolicyProperties xmlns="http://schemas.microsoft.com/sharepoint/v3" xsi:nil="true"/>
    <TaxCatchAll xmlns="9be40808-8dc2-4453-b1be-ae6623873acf" xsi:nil="true"/>
    <lcf76f155ced4ddcb4097134ff3c332f xmlns="48fe396f-4985-48b3-ada7-d34e562d0ed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FCB598-BA44-47B0-BF0D-46711A1F6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fe396f-4985-48b3-ada7-d34e562d0ed8"/>
    <ds:schemaRef ds:uri="9be40808-8dc2-4453-b1be-ae6623873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F82934-B51D-4DBA-BC76-7E516B0D06E3}">
  <ds:schemaRefs>
    <ds:schemaRef ds:uri="http://schemas.microsoft.com/office/2006/metadata/properties"/>
    <ds:schemaRef ds:uri="http://schemas.microsoft.com/office/infopath/2007/PartnerControls"/>
    <ds:schemaRef ds:uri="48fe396f-4985-48b3-ada7-d34e562d0ed8"/>
    <ds:schemaRef ds:uri="http://schemas.microsoft.com/sharepoint/v3"/>
    <ds:schemaRef ds:uri="9be40808-8dc2-4453-b1be-ae6623873acf"/>
  </ds:schemaRefs>
</ds:datastoreItem>
</file>

<file path=customXml/itemProps3.xml><?xml version="1.0" encoding="utf-8"?>
<ds:datastoreItem xmlns:ds="http://schemas.openxmlformats.org/officeDocument/2006/customXml" ds:itemID="{FDF0B746-5123-4AA0-A38C-53DAF8C3C5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Tabla</vt:lpstr>
      <vt:lpstr>Ident y Valor Pelig</vt:lpstr>
      <vt:lpstr>Control de cambios</vt:lpstr>
      <vt:lpstr>Lista de controles</vt:lpstr>
      <vt:lpstr>Acciones</vt:lpstr>
      <vt:lpstr>'Ident y Valor Pelig'!Área_de_impresión</vt:lpstr>
      <vt:lpstr>Biológico</vt:lpstr>
      <vt:lpstr>Biomecánicos</vt:lpstr>
      <vt:lpstr>Condiciones_de_seguridad</vt:lpstr>
      <vt:lpstr>Fenómenos_naturales</vt:lpstr>
      <vt:lpstr>Físico</vt:lpstr>
      <vt:lpstr>Psicosocial</vt:lpstr>
      <vt:lpstr>Químico</vt:lpstr>
      <vt:lpstr>'Ident y Valor Pelig'!Títulos_a_imprimir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Identificación de Peligros, Evaluación y Valoración de los Riesgos Global Research</dc:title>
  <dc:subject/>
  <dc:creator>Ing. Carlos O. Rosas Acevedo</dc:creator>
  <cp:keywords/>
  <dc:description/>
  <cp:lastModifiedBy>Coordinador SIG</cp:lastModifiedBy>
  <cp:revision/>
  <dcterms:created xsi:type="dcterms:W3CDTF">2012-09-19T15:30:33Z</dcterms:created>
  <dcterms:modified xsi:type="dcterms:W3CDTF">2025-03-06T15:41:14Z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0x0101005ED82FDAA96DB34ABF1317C093F5F00C</vt:lpwstr>
  </property>
  <property fmtid="{D5CDD505-2E9C-101B-9397-08002B2CF9AE}" pid="3" name="MediaServiceImageTags">
    <vt:lpwstr/>
  </property>
</Properties>
</file>